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08" windowHeight="4752"/>
  </bookViews>
  <sheets>
    <sheet name="計画書・実施報告書" sheetId="1" r:id="rId1"/>
    <sheet name="計画書 (記入例)" sheetId="2" r:id="rId2"/>
    <sheet name="実施報告書 (記入例) " sheetId="4" r:id="rId3"/>
  </sheets>
  <definedNames>
    <definedName name="_xlnm.Print_Area" localSheetId="0">'計画書・実施報告書'!$A$5:$AB$48</definedName>
    <definedName name="_xlnm.Print_Area" localSheetId="1">'計画書 (記入例)'!$A$5:$AB$48</definedName>
    <definedName name="_xlnm.Print_Area" localSheetId="2">'実施報告書 (記入例) '!$A$5:$AB$48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<sst xmlns="http://schemas.openxmlformats.org/spreadsheetml/2006/main" xmlns:r="http://schemas.openxmlformats.org/officeDocument/2006/relationships" count="48" uniqueCount="48">
  <si>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商号又は名称</t>
    <rPh sb="0" eb="2">
      <t>しょうごう</t>
    </rPh>
    <rPh sb="2" eb="3">
      <t>また</t>
    </rPh>
    <rPh sb="4" eb="6">
      <t>めいしょう</t>
    </rPh>
    <phoneticPr fontId="1" type="Hiragana"/>
  </si>
  <si>
    <t>令和●年●月●日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</si>
  <si>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代表取締役 ●●●●</t>
    <rPh sb="0" eb="2">
      <t>だいひょう</t>
    </rPh>
    <rPh sb="2" eb="5">
      <t>とりしまりやく</t>
    </rPh>
    <phoneticPr fontId="1" type="Hiragana"/>
  </si>
  <si>
    <t>株式会社 ●●●●</t>
    <rPh sb="0" eb="4">
      <t>かぶしきがいしゃ</t>
    </rPh>
    <phoneticPr fontId="1" type="Hiragana"/>
  </si>
  <si>
    <t>実　施</t>
    <rPh sb="0" eb="1">
      <t>み</t>
    </rPh>
    <rPh sb="2" eb="3">
      <t>し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</si>
  <si>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</si>
  <si>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準備期間</t>
    <rPh sb="0" eb="2">
      <t>じゅんび</t>
    </rPh>
    <rPh sb="2" eb="4">
      <t>きかん</t>
    </rPh>
    <phoneticPr fontId="1" type="Hiragana"/>
  </si>
  <si>
    <t>対象日数</t>
    <rPh sb="0" eb="2">
      <t>たいしょう</t>
    </rPh>
    <rPh sb="2" eb="4">
      <t>にっすう</t>
    </rPh>
    <phoneticPr fontId="1" type="Hiragana"/>
  </si>
  <si>
    <t>年</t>
    <rPh sb="0" eb="1">
      <t>ねん</t>
    </rPh>
    <phoneticPr fontId="1" type="Hiragana"/>
  </si>
  <si>
    <t>工事名</t>
    <rPh sb="0" eb="3">
      <t>こうじめい</t>
    </rPh>
    <phoneticPr fontId="1" type="Hiragana"/>
  </si>
  <si>
    <t>令和</t>
    <rPh sb="0" eb="2">
      <t>れいわ</t>
    </rPh>
    <phoneticPr fontId="1" type="Hiragana"/>
  </si>
  <si>
    <t>契約締結日</t>
    <rPh sb="0" eb="2">
      <t>けいやく</t>
    </rPh>
    <rPh sb="2" eb="4">
      <t>ていけつ</t>
    </rPh>
    <rPh sb="4" eb="5">
      <t>ひ</t>
    </rPh>
    <phoneticPr fontId="1" type="Hiragana"/>
  </si>
  <si>
    <t>受注者希望型（現場閉所型）</t>
  </si>
  <si>
    <t>着手日</t>
    <rPh sb="0" eb="2">
      <t>ちゃくしゅ</t>
    </rPh>
    <rPh sb="2" eb="3">
      <t>び</t>
    </rPh>
    <phoneticPr fontId="1" type="Hiragana"/>
  </si>
  <si>
    <t>8月9日現場閉所に伴う振替作業</t>
    <rPh sb="1" eb="2">
      <t>がつ</t>
    </rPh>
    <rPh sb="3" eb="4">
      <t>にち</t>
    </rPh>
    <rPh sb="4" eb="6">
      <t>げんば</t>
    </rPh>
    <rPh sb="6" eb="8">
      <t>へいしょ</t>
    </rPh>
    <rPh sb="9" eb="10">
      <t>ともな</t>
    </rPh>
    <rPh sb="11" eb="13">
      <t>ふりかえ</t>
    </rPh>
    <rPh sb="13" eb="15">
      <t>さぎょう</t>
    </rPh>
    <phoneticPr fontId="1" type="Hiragana"/>
  </si>
  <si>
    <t>工  期</t>
    <rPh sb="0" eb="1">
      <t>こう</t>
    </rPh>
    <rPh sb="3" eb="4">
      <t>き</t>
    </rPh>
    <phoneticPr fontId="1" type="Hiragana"/>
  </si>
  <si>
    <t>市道●●●線●●●工事</t>
    <rPh sb="0" eb="2">
      <t>しどう</t>
    </rPh>
    <rPh sb="5" eb="6">
      <t>せん</t>
    </rPh>
    <rPh sb="9" eb="11">
      <t>こうじ</t>
    </rPh>
    <phoneticPr fontId="1" type="Hiragana"/>
  </si>
  <si>
    <t>型　式</t>
    <rPh sb="0" eb="1">
      <t>かた</t>
    </rPh>
    <rPh sb="2" eb="3">
      <t>しき</t>
    </rPh>
    <phoneticPr fontId="1" type="Hiragana"/>
  </si>
  <si>
    <t>令和●年●月●日 ～ 令和●年●月●日</t>
    <rPh sb="0" eb="2">
      <t>れいわ</t>
    </rPh>
    <rPh sb="3" eb="4">
      <t>ねん</t>
    </rPh>
    <rPh sb="5" eb="6">
      <t>がつ</t>
    </rPh>
    <rPh sb="7" eb="8">
      <t>にち</t>
    </rPh>
    <rPh sb="11" eb="13">
      <t>れいわ</t>
    </rPh>
    <rPh sb="14" eb="15">
      <t>ねん</t>
    </rPh>
    <rPh sb="16" eb="17">
      <t>がつ</t>
    </rPh>
    <rPh sb="18" eb="19">
      <t>にち</t>
    </rPh>
    <phoneticPr fontId="1" type="Hiragana"/>
  </si>
  <si>
    <t>月　日</t>
    <rPh sb="0" eb="1">
      <t>つき</t>
    </rPh>
    <rPh sb="2" eb="3">
      <t>ひ</t>
    </rPh>
    <phoneticPr fontId="1" type="Hiragana"/>
  </si>
  <si>
    <t>閉所日</t>
  </si>
  <si>
    <t>曜日</t>
    <rPh sb="0" eb="2">
      <t>ようび</t>
    </rPh>
    <phoneticPr fontId="1" type="Hiragana"/>
  </si>
  <si>
    <t>備　考</t>
    <rPh sb="0" eb="1">
      <t>び</t>
    </rPh>
    <rPh sb="2" eb="3">
      <t>こう</t>
    </rPh>
    <phoneticPr fontId="1" type="Hiragana"/>
  </si>
  <si>
    <t>月間現場閉所実施報告書</t>
  </si>
  <si>
    <t>計　画</t>
    <rPh sb="0" eb="1">
      <t>けい</t>
    </rPh>
    <rPh sb="2" eb="3">
      <t>かく</t>
    </rPh>
    <phoneticPr fontId="1" type="Hiragana"/>
  </si>
  <si>
    <t>月</t>
    <rPh sb="0" eb="1">
      <t>がつ</t>
    </rPh>
    <phoneticPr fontId="1" type="Hiragana"/>
  </si>
  <si>
    <t>施工日数</t>
    <rPh sb="0" eb="2">
      <t>せこう</t>
    </rPh>
    <rPh sb="2" eb="4">
      <t>にっすう</t>
    </rPh>
    <phoneticPr fontId="1" type="Hiragana"/>
  </si>
  <si>
    <t>現場閉所日数</t>
    <rPh sb="0" eb="2">
      <t>げんば</t>
    </rPh>
    <rPh sb="2" eb="4">
      <t>へいしょ</t>
    </rPh>
    <rPh sb="4" eb="6">
      <t>にっすう</t>
    </rPh>
    <phoneticPr fontId="1" type="Hiragana"/>
  </si>
  <si>
    <t>振替閉所日</t>
  </si>
  <si>
    <t>市道●●●線改良工事</t>
  </si>
  <si>
    <t>月間現場閉所計画書</t>
  </si>
  <si>
    <t>月間現場閉所率</t>
    <rPh sb="0" eb="2">
      <t>げっかん</t>
    </rPh>
    <rPh sb="2" eb="4">
      <t>げんば</t>
    </rPh>
    <rPh sb="4" eb="6">
      <t>へいしょ</t>
    </rPh>
    <rPh sb="6" eb="7">
      <t>りつ</t>
    </rPh>
    <phoneticPr fontId="1" type="Hiragana"/>
  </si>
  <si>
    <t>令和●年●月●日</t>
  </si>
  <si>
    <t>作業日</t>
  </si>
  <si>
    <t>除外日</t>
  </si>
  <si>
    <t>天候不良のため現場閉所</t>
    <rPh sb="0" eb="2">
      <t>てんこう</t>
    </rPh>
    <rPh sb="2" eb="4">
      <t>ふりょう</t>
    </rPh>
    <rPh sb="7" eb="9">
      <t>げんば</t>
    </rPh>
    <rPh sb="9" eb="11">
      <t>へいしょ</t>
    </rPh>
    <phoneticPr fontId="1" type="Hiragana"/>
  </si>
  <si>
    <t>株式会社 ●●建設</t>
  </si>
  <si>
    <t>月間現場閉所率28.5%以上又は土日の日数以上の現場閉所日数</t>
    <rPh sb="0" eb="2">
      <t>げっかん</t>
    </rPh>
    <rPh sb="2" eb="4">
      <t>げんば</t>
    </rPh>
    <rPh sb="4" eb="6">
      <t>へいしょ</t>
    </rPh>
    <rPh sb="6" eb="7">
      <t>りつ</t>
    </rPh>
    <rPh sb="12" eb="14">
      <t>いじょう</t>
    </rPh>
    <rPh sb="14" eb="15">
      <t>また</t>
    </rPh>
    <rPh sb="16" eb="18">
      <t>どにち</t>
    </rPh>
    <rPh sb="19" eb="21">
      <t>にっすう</t>
    </rPh>
    <rPh sb="21" eb="23">
      <t>いじょう</t>
    </rPh>
    <rPh sb="24" eb="26">
      <t>げんば</t>
    </rPh>
    <rPh sb="26" eb="28">
      <t>へいしょ</t>
    </rPh>
    <rPh sb="28" eb="30">
      <t>にっすう</t>
    </rPh>
    <phoneticPr fontId="1" type="Hiragana"/>
  </si>
  <si>
    <t>令和6年8月2日 ～ 令和6年12月23日</t>
  </si>
  <si>
    <t>工事着手日</t>
    <rPh sb="0" eb="2">
      <t>こうじ</t>
    </rPh>
    <rPh sb="2" eb="4">
      <t>ちゃくしゅ</t>
    </rPh>
    <rPh sb="4" eb="5">
      <t>び</t>
    </rPh>
    <phoneticPr fontId="1" type="Hiragana"/>
  </si>
  <si>
    <t>工期開始日、準備期間</t>
    <rPh sb="0" eb="2">
      <t>こうき</t>
    </rPh>
    <rPh sb="2" eb="4">
      <t>かいし</t>
    </rPh>
    <rPh sb="4" eb="5">
      <t>ひ</t>
    </rPh>
    <rPh sb="6" eb="8">
      <t>じゅんび</t>
    </rPh>
    <rPh sb="8" eb="10">
      <t>きかん</t>
    </rPh>
    <phoneticPr fontId="1" type="Hiragana"/>
  </si>
  <si>
    <t>夏季休暇</t>
    <rPh sb="0" eb="2">
      <t>かき</t>
    </rPh>
    <rPh sb="2" eb="4">
      <t>きゅうか</t>
    </rPh>
    <phoneticPr fontId="1" type="Hiragana"/>
  </si>
  <si>
    <t>月単位の週休2日の判定基準</t>
    <rPh sb="0" eb="3">
      <t>つきたんい</t>
    </rPh>
    <rPh sb="4" eb="6">
      <t>しゅうきゅう</t>
    </rPh>
    <rPh sb="7" eb="8">
      <t>にち</t>
    </rPh>
    <rPh sb="9" eb="11">
      <t>はんてい</t>
    </rPh>
    <rPh sb="11" eb="13">
      <t>きじゅん</t>
    </rPh>
    <phoneticPr fontId="1" type="Hiragana"/>
  </si>
  <si>
    <t>振替作業日</t>
  </si>
  <si>
    <t>8月24日作業に伴う振替閉所</t>
    <rPh sb="1" eb="2">
      <t>がつ</t>
    </rPh>
    <rPh sb="4" eb="5">
      <t>にち</t>
    </rPh>
    <rPh sb="5" eb="7">
      <t>さぎょう</t>
    </rPh>
    <rPh sb="8" eb="9">
      <t>ともな</t>
    </rPh>
    <rPh sb="10" eb="12">
      <t>ふりかえ</t>
    </rPh>
    <rPh sb="12" eb="14">
      <t>へいしょ</t>
    </rPh>
    <phoneticPr fontId="1" type="Hiragana"/>
  </si>
  <si>
    <t>今月分の月単位の週休2日の判定　⇒</t>
    <rPh sb="2" eb="3">
      <t>ぶん</t>
    </rPh>
    <phoneticPr fontId="1" type="Hiragana"/>
  </si>
  <si>
    <t>代表取締役 ●●　●●</t>
  </si>
  <si>
    <t>●により、●の作業が必要となったため。</t>
    <rPh sb="7" eb="9">
      <t>さぎょう</t>
    </rPh>
    <rPh sb="10" eb="12">
      <t>ひつよう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</si>
</sst>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m&quot;月&quot;d&quot;日&quot;;@"/>
    <numFmt numFmtId="177" formatCode="aaa"/>
    <numFmt numFmtId="178" formatCode="0.0%"/>
    <numFmt numFmtId="179" formatCode="0.0000_ "/>
  </numFmts>
  <fonts count="9">
    <font>
      <sz val="11"/>
      <color rgb="FF000000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b/>
      <sz val="11"/>
      <color rgb="FFFF0000"/>
      <name val="ＭＳ ゴシック"/>
      <family val="3"/>
    </font>
    <font>
      <sz val="11"/>
      <color theme="0"/>
      <name val="ＭＳ ゴシック"/>
      <family val="3"/>
    </font>
    <font>
      <sz val="11"/>
      <color rgb="FFFF0000"/>
      <name val="ＭＳ ゴシック"/>
      <family val="3"/>
    </font>
    <font>
      <sz val="16"/>
      <color rgb="FFFFFF00"/>
      <name val="ＭＳ ゴシック"/>
      <family val="3"/>
    </font>
    <font>
      <sz val="16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B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176" fontId="2" fillId="0" borderId="5" xfId="0" applyNumberFormat="1" applyFont="1" applyBorder="1" applyAlignment="1" applyProtection="1">
      <alignment horizontal="center" vertical="center" shrinkToFit="1"/>
      <protection hidden="1"/>
    </xf>
    <xf numFmtId="176" fontId="2" fillId="0" borderId="6" xfId="0" applyNumberFormat="1" applyFont="1" applyBorder="1" applyAlignment="1" applyProtection="1">
      <alignment horizontal="center" vertical="center" shrinkToFit="1"/>
      <protection hidden="1"/>
    </xf>
    <xf numFmtId="176" fontId="2" fillId="0" borderId="7" xfId="0" applyNumberFormat="1" applyFont="1" applyBorder="1" applyAlignment="1" applyProtection="1">
      <alignment horizontal="center" vertical="center" shrinkToFit="1"/>
      <protection hidden="1"/>
    </xf>
    <xf numFmtId="0" fontId="2" fillId="0" borderId="8" xfId="0" applyFont="1" applyBorder="1" applyAlignment="1" applyProtection="1">
      <alignment horizontal="distributed" vertical="center" indent="1" shrinkToFit="1"/>
      <protection hidden="1"/>
    </xf>
    <xf numFmtId="0" fontId="2" fillId="0" borderId="6" xfId="0" applyFont="1" applyBorder="1" applyAlignment="1" applyProtection="1">
      <alignment horizontal="distributed" vertical="center" indent="1" shrinkToFit="1"/>
      <protection hidden="1"/>
    </xf>
    <xf numFmtId="0" fontId="4" fillId="0" borderId="7" xfId="0" applyFont="1" applyBorder="1" applyAlignment="1" applyProtection="1">
      <alignment horizontal="distributed" vertical="center" indent="1" shrinkToFit="1"/>
      <protection hidden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horizontal="left" vertical="center" indent="1" shrinkToFit="1"/>
      <protection locked="0"/>
    </xf>
    <xf numFmtId="177" fontId="2" fillId="0" borderId="5" xfId="0" applyNumberFormat="1" applyFont="1" applyBorder="1" applyAlignment="1" applyProtection="1">
      <alignment horizontal="center" vertical="center" shrinkToFit="1"/>
      <protection hidden="1"/>
    </xf>
    <xf numFmtId="177" fontId="2" fillId="0" borderId="6" xfId="0" applyNumberFormat="1" applyFont="1" applyBorder="1" applyAlignment="1" applyProtection="1">
      <alignment horizontal="center" vertical="center" shrinkToFit="1"/>
      <protection hidden="1"/>
    </xf>
    <xf numFmtId="177" fontId="2" fillId="0" borderId="7" xfId="0" applyNumberFormat="1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178" fontId="4" fillId="0" borderId="7" xfId="0" applyNumberFormat="1" applyFont="1" applyBorder="1" applyAlignment="1" applyProtection="1">
      <alignment horizontal="center" vertical="center" shrinkToFit="1"/>
      <protection hidden="1"/>
    </xf>
    <xf numFmtId="179" fontId="2" fillId="0" borderId="16" xfId="0" applyNumberFormat="1" applyFont="1" applyBorder="1" applyAlignment="1" applyProtection="1">
      <alignment horizontal="center" vertical="center" shrinkToFit="1"/>
      <protection hidden="1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179" fontId="2" fillId="0" borderId="19" xfId="0" applyNumberFormat="1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9" fontId="2" fillId="0" borderId="22" xfId="0" applyNumberFormat="1" applyFont="1" applyBorder="1" applyAlignment="1" applyProtection="1">
      <alignment horizontal="center" vertical="center" shrinkToFit="1"/>
      <protection hidden="1"/>
    </xf>
    <xf numFmtId="0" fontId="2" fillId="0" borderId="0" xfId="0" applyFont="1" applyBorder="1" applyAlignment="1" applyProtection="1">
      <alignment horizontal="distributed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indent="1" shrinkToFit="1"/>
      <protection hidden="1"/>
    </xf>
    <xf numFmtId="0" fontId="5" fillId="2" borderId="23" xfId="0" applyFont="1" applyFill="1" applyBorder="1" applyAlignment="1" applyProtection="1">
      <alignment horizontal="center" vertical="center" shrinkToFit="1"/>
      <protection hidden="1"/>
    </xf>
    <xf numFmtId="0" fontId="6" fillId="0" borderId="24" xfId="0" applyFont="1" applyBorder="1" applyAlignment="1" applyProtection="1">
      <alignment horizontal="center" vertical="center" shrinkToFit="1"/>
      <protection hidden="1"/>
    </xf>
    <xf numFmtId="0" fontId="5" fillId="2" borderId="24" xfId="0" applyFont="1" applyFill="1" applyBorder="1" applyAlignment="1" applyProtection="1">
      <alignment horizontal="center" vertical="center" shrinkToFit="1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0" fontId="7" fillId="0" borderId="0" xfId="0" applyFont="1" applyBorder="1" applyAlignment="1" applyProtection="1">
      <alignment vertical="center" shrinkToFit="1"/>
      <protection hidden="1"/>
    </xf>
    <xf numFmtId="0" fontId="2" fillId="0" borderId="19" xfId="0" applyFont="1" applyBorder="1" applyAlignment="1" applyProtection="1">
      <alignment horizontal="left" vertical="center" indent="1" shrinkToFit="1"/>
      <protection hidden="1"/>
    </xf>
    <xf numFmtId="0" fontId="5" fillId="2" borderId="17" xfId="0" applyFont="1" applyFill="1" applyBorder="1" applyAlignment="1" applyProtection="1">
      <alignment horizontal="center" vertical="center" shrinkToFit="1"/>
      <protection hidden="1"/>
    </xf>
    <xf numFmtId="0" fontId="6" fillId="0" borderId="18" xfId="0" applyFont="1" applyBorder="1" applyAlignment="1" applyProtection="1">
      <alignment horizontal="center" vertical="center" shrinkToFit="1"/>
      <protection hidden="1"/>
    </xf>
    <xf numFmtId="0" fontId="5" fillId="2" borderId="18" xfId="0" applyFont="1" applyFill="1" applyBorder="1" applyAlignment="1" applyProtection="1">
      <alignment horizontal="center" vertical="center" shrinkToFit="1"/>
      <protection hidden="1"/>
    </xf>
    <xf numFmtId="0" fontId="2" fillId="0" borderId="19" xfId="0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 applyProtection="1">
      <alignment vertical="center" shrinkToFit="1"/>
      <protection hidden="1"/>
    </xf>
    <xf numFmtId="0" fontId="2" fillId="0" borderId="0" xfId="0" applyFont="1" applyBorder="1" applyAlignment="1" applyProtection="1">
      <alignment horizontal="left" vertical="center" indent="1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0" xfId="0" applyFont="1" applyBorder="1" applyAlignment="1" applyProtection="1">
      <alignment horizontal="right" vertical="center" indent="3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 shrinkToFit="1"/>
      <protection hidden="1"/>
    </xf>
    <xf numFmtId="14" fontId="2" fillId="0" borderId="0" xfId="0" applyNumberFormat="1" applyFont="1" applyProtection="1">
      <alignment vertical="center"/>
      <protection hidden="1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22" xfId="0" applyFont="1" applyBorder="1" applyAlignment="1" applyProtection="1">
      <alignment horizontal="left" vertical="center" indent="1" shrinkToFit="1"/>
      <protection hidden="1"/>
    </xf>
    <xf numFmtId="0" fontId="5" fillId="2" borderId="20" xfId="0" applyFont="1" applyFill="1" applyBorder="1" applyAlignment="1" applyProtection="1">
      <alignment horizontal="center" vertical="center" shrinkToFit="1"/>
      <protection hidden="1"/>
    </xf>
    <xf numFmtId="0" fontId="6" fillId="0" borderId="21" xfId="0" applyFont="1" applyBorder="1" applyAlignment="1" applyProtection="1">
      <alignment horizontal="center" vertical="center" shrinkToFit="1"/>
      <protection hidden="1"/>
    </xf>
    <xf numFmtId="0" fontId="4" fillId="0" borderId="21" xfId="0" applyFont="1" applyBorder="1" applyAlignment="1" applyProtection="1">
      <alignment horizontal="center" vertical="center" shrinkToFit="1"/>
      <protection hidden="1"/>
    </xf>
    <xf numFmtId="20" fontId="2" fillId="0" borderId="0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79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NumberFormat="1" applyFont="1" applyBorder="1" applyAlignment="1" applyProtection="1">
      <alignment vertical="center"/>
      <protection hidden="1"/>
    </xf>
    <xf numFmtId="0" fontId="2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left" vertical="center" indent="1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17" xfId="0" applyFont="1" applyFill="1" applyBorder="1" applyAlignment="1" applyProtection="1">
      <alignment horizontal="center" vertical="center" shrinkToFit="1"/>
      <protection locked="0"/>
    </xf>
    <xf numFmtId="0" fontId="2" fillId="3" borderId="18" xfId="0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7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Border="1" applyAlignment="1" applyProtection="1">
      <alignment horizontal="left" vertical="center" indent="1" shrinkToFit="1"/>
      <protection locked="0"/>
    </xf>
    <xf numFmtId="54" fontId="2" fillId="3" borderId="0" xfId="0" applyNumberFormat="1" applyFont="1" applyFill="1" applyBorder="1" applyAlignment="1" applyProtection="1">
      <alignment horizontal="right" vertical="center" indent="3" shrinkToFit="1"/>
      <protection locked="0"/>
    </xf>
    <xf numFmtId="0" fontId="2" fillId="3" borderId="0" xfId="0" applyFont="1" applyFill="1" applyBorder="1" applyAlignment="1" applyProtection="1">
      <alignment horizontal="right" vertical="center" indent="3" shrinkToFit="1"/>
      <protection locked="0"/>
    </xf>
    <xf numFmtId="54" fontId="2" fillId="3" borderId="11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3" borderId="25" xfId="0" applyFont="1" applyFill="1" applyBorder="1" applyAlignment="1" applyProtection="1">
      <alignment horizontal="left" vertical="center" indent="1" shrinkToFit="1"/>
      <protection locked="0"/>
    </xf>
    <xf numFmtId="0" fontId="3" fillId="3" borderId="0" xfId="0" applyFont="1" applyFill="1" applyBorder="1" applyAlignment="1" applyProtection="1">
      <alignment horizontal="right" vertical="center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3" borderId="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2">
    <dxf>
      <fill>
        <patternFill patternType="solid">
          <bgColor rgb="FF90D7F0"/>
        </patternFill>
      </fill>
    </dxf>
    <dxf>
      <fill>
        <patternFill>
          <bgColor rgb="FFFF99CC"/>
        </patternFill>
      </fill>
    </dxf>
    <dxf>
      <fill>
        <patternFill patternType="solid">
          <bgColor rgb="FFFFA0C0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90D7F0"/>
        </patternFill>
      </fill>
    </dxf>
    <dxf>
      <fill>
        <patternFill>
          <bgColor rgb="FFFF99CC"/>
        </patternFill>
      </fill>
    </dxf>
    <dxf>
      <fill>
        <patternFill patternType="solid">
          <bgColor rgb="FFFFA0C0"/>
        </patternFill>
      </fill>
    </dxf>
    <dxf>
      <fill>
        <patternFill patternType="solid">
          <bgColor rgb="FF90D7F0"/>
        </patternFill>
      </fill>
    </dxf>
    <dxf>
      <fill>
        <patternFill patternType="solid">
          <bgColor rgb="FF90D7F0"/>
        </patternFill>
      </fill>
    </dxf>
    <dxf>
      <fill>
        <patternFill>
          <bgColor rgb="FFFF99CC"/>
        </patternFill>
      </fill>
    </dxf>
    <dxf>
      <fill>
        <patternFill patternType="solid">
          <bgColor rgb="FFFFA0C0"/>
        </patternFill>
      </fill>
    </dxf>
    <dxf>
      <fill>
        <patternFill patternType="solid">
          <bgColor rgb="FF90D7F0"/>
        </patternFill>
      </fill>
    </dxf>
  </dxfs>
  <tableStyles count="0" defaultTableStyle="TableStyleMedium2" defaultPivotStyle="PivotStyleLight16"/>
  <colors>
    <mruColors>
      <color rgb="FFFFA0C0"/>
      <color rgb="FFFFA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226060</xdr:colOff>
      <xdr:row>4</xdr:row>
      <xdr:rowOff>8255</xdr:rowOff>
    </xdr:from>
    <xdr:to xmlns:xdr="http://schemas.openxmlformats.org/drawingml/2006/spreadsheetDrawing">
      <xdr:col>44</xdr:col>
      <xdr:colOff>226060</xdr:colOff>
      <xdr:row>6</xdr:row>
      <xdr:rowOff>8255</xdr:rowOff>
    </xdr:to>
    <xdr:sp macro="" textlink="">
      <xdr:nvSpPr>
        <xdr:cNvPr id="3" name="図形 3"/>
        <xdr:cNvSpPr/>
      </xdr:nvSpPr>
      <xdr:spPr>
        <a:xfrm>
          <a:off x="6626860" y="922655"/>
          <a:ext cx="3657600" cy="457200"/>
        </a:xfrm>
        <a:prstGeom prst="wedgeRoundRectCallout">
          <a:avLst>
            <a:gd name="adj1" fmla="val -55236"/>
            <a:gd name="adj2" fmla="val -22883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提出日を入力する。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6</xdr:row>
      <xdr:rowOff>6985</xdr:rowOff>
    </xdr:from>
    <xdr:to xmlns:xdr="http://schemas.openxmlformats.org/drawingml/2006/spreadsheetDrawing">
      <xdr:col>44</xdr:col>
      <xdr:colOff>226060</xdr:colOff>
      <xdr:row>8</xdr:row>
      <xdr:rowOff>1270</xdr:rowOff>
    </xdr:to>
    <xdr:sp macro="" textlink="">
      <xdr:nvSpPr>
        <xdr:cNvPr id="4" name="図形 4"/>
        <xdr:cNvSpPr/>
      </xdr:nvSpPr>
      <xdr:spPr>
        <a:xfrm>
          <a:off x="6626860" y="1378585"/>
          <a:ext cx="3657600" cy="451485"/>
        </a:xfrm>
        <a:prstGeom prst="wedgeRoundRectCallout">
          <a:avLst>
            <a:gd name="adj1" fmla="val -54429"/>
            <a:gd name="adj2" fmla="val -3329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会社名、代表者名を入力する。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8</xdr:row>
      <xdr:rowOff>635</xdr:rowOff>
    </xdr:from>
    <xdr:to xmlns:xdr="http://schemas.openxmlformats.org/drawingml/2006/spreadsheetDrawing">
      <xdr:col>44</xdr:col>
      <xdr:colOff>226060</xdr:colOff>
      <xdr:row>10</xdr:row>
      <xdr:rowOff>222250</xdr:rowOff>
    </xdr:to>
    <xdr:sp macro="" textlink="">
      <xdr:nvSpPr>
        <xdr:cNvPr id="5" name="図形 5"/>
        <xdr:cNvSpPr/>
      </xdr:nvSpPr>
      <xdr:spPr>
        <a:xfrm>
          <a:off x="6626860" y="1829435"/>
          <a:ext cx="3657600" cy="577215"/>
        </a:xfrm>
        <a:prstGeom prst="wedgeRoundRectCallout">
          <a:avLst>
            <a:gd name="adj1" fmla="val -54228"/>
            <a:gd name="adj2" fmla="val 1186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工事名、現在の契約工期、着手日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（現場に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継続的に常駐を開始する日）を入力する。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1</xdr:row>
      <xdr:rowOff>0</xdr:rowOff>
    </xdr:from>
    <xdr:to xmlns:xdr="http://schemas.openxmlformats.org/drawingml/2006/spreadsheetDrawing">
      <xdr:col>37</xdr:col>
      <xdr:colOff>0</xdr:colOff>
      <xdr:row>3</xdr:row>
      <xdr:rowOff>0</xdr:rowOff>
    </xdr:to>
    <xdr:sp macro="" textlink="">
      <xdr:nvSpPr>
        <xdr:cNvPr id="6" name="図形 6"/>
        <xdr:cNvSpPr/>
      </xdr:nvSpPr>
      <xdr:spPr>
        <a:xfrm>
          <a:off x="2286000" y="228600"/>
          <a:ext cx="6172200" cy="457200"/>
        </a:xfrm>
        <a:prstGeom prst="wedgeRoundRectCallout">
          <a:avLst>
            <a:gd name="adj1" fmla="val -34448"/>
            <a:gd name="adj2" fmla="val 8135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計画書作成時 ⇒ 「月間現場閉所計画書」、実施報告書作成時 ⇒ 「月間現場閉所実施報告書」とする。</a:t>
          </a:r>
          <a:endParaRPr kumimoji="1" lang="ja-JP" altLang="en-US" sz="9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11</xdr:row>
      <xdr:rowOff>121285</xdr:rowOff>
    </xdr:from>
    <xdr:to xmlns:xdr="http://schemas.openxmlformats.org/drawingml/2006/spreadsheetDrawing">
      <xdr:col>52</xdr:col>
      <xdr:colOff>226060</xdr:colOff>
      <xdr:row>24</xdr:row>
      <xdr:rowOff>223520</xdr:rowOff>
    </xdr:to>
    <xdr:sp macro="" textlink="">
      <xdr:nvSpPr>
        <xdr:cNvPr id="9" name="テキスト 9"/>
        <xdr:cNvSpPr txBox="1"/>
      </xdr:nvSpPr>
      <xdr:spPr>
        <a:xfrm>
          <a:off x="6626860" y="2534285"/>
          <a:ext cx="5486400" cy="297243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【計画欄】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・作業日：作業を予定している日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・閉所日：巡回パトロール、保守点検等の現場管理上必要な作業又は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コンクリート養生、レイタンス除去等の品質管理上必要な作業を除き、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現場事務所での事務作業を含めて、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1日を通して現場及び現場事務所の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　　　閉所を予定している日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・除外日：次の予定期間中の日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ア 現場事務所の設置、事前測量等を含む契約工期の初日から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現場に継続的に常駐を開始する日の前日までの準備期間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イ 資機材の搬出、清掃等を含む現場完成日の翌日から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契約工期の最終日までの後片付け期間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ウ 年末年始休暇（6日間）、夏季休暇（3日間）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エ 工場製作のみの実施期間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オ 発注者があらかじめ対象外としている期間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カ 工事全体を一時中止している期間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32</xdr:row>
      <xdr:rowOff>226060</xdr:rowOff>
    </xdr:from>
    <xdr:to xmlns:xdr="http://schemas.openxmlformats.org/drawingml/2006/spreadsheetDrawing">
      <xdr:col>52</xdr:col>
      <xdr:colOff>226060</xdr:colOff>
      <xdr:row>47</xdr:row>
      <xdr:rowOff>223520</xdr:rowOff>
    </xdr:to>
    <xdr:sp macro="" textlink="">
      <xdr:nvSpPr>
        <xdr:cNvPr id="10" name="テキスト 10"/>
        <xdr:cNvSpPr txBox="1"/>
      </xdr:nvSpPr>
      <xdr:spPr>
        <a:xfrm>
          <a:off x="6626860" y="7338060"/>
          <a:ext cx="5486400" cy="34264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【実施欄】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・作業日：作業した日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・閉所日：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巡回パトロール、保守点検等の現場管理上必要な作業又は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コンクリート養生、レイタンス除去等の品質管理上必要な作業を除き、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現場事務所での事務作業を含めて、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1日を通して現場、現場事務所を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　　　閉所した日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・除外日：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次の期間中の日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ア 現場事務所の設置、事前測量等を含む契約工期の初日から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現場に継続的に常駐を開始する日の前日までの準備期間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イ 資機材の搬出、清掃等を含む現場完成日の翌日から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契約工期の最終日までの後片付け期間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ウ 年末年始休暇（6日間）、夏季休暇（3日間）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エ 工場製作のみの実施期間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オ 発注者があらかじめ対象外としている期間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カ 工事全体を一時中止している期間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・振替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作業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日：作業予定日に閉所した場合等の振替日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・振替閉所日：閉所予定日に作業した場合等の振替日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24</xdr:row>
      <xdr:rowOff>223520</xdr:rowOff>
    </xdr:from>
    <xdr:to xmlns:xdr="http://schemas.openxmlformats.org/drawingml/2006/spreadsheetDrawing">
      <xdr:col>52</xdr:col>
      <xdr:colOff>226060</xdr:colOff>
      <xdr:row>32</xdr:row>
      <xdr:rowOff>224790</xdr:rowOff>
    </xdr:to>
    <xdr:sp macro="" textlink="">
      <xdr:nvSpPr>
        <xdr:cNvPr id="11" name="テキスト 9"/>
        <xdr:cNvSpPr txBox="1"/>
      </xdr:nvSpPr>
      <xdr:spPr>
        <a:xfrm>
          <a:off x="6626860" y="5506720"/>
          <a:ext cx="5486400" cy="18300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【提出日】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受注者は、原則として、土曜日、日曜日を現場閉所日とした月間の計画書を、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初月分は契約後すみやかに、初月以外は計画月の前月末日までに、発注者に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提出し、確認を受けなければならない。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受注者は、原則として、月間の実施報告書を、実施月の翌月5日までに、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現場完成月分は、別に示す履行報告書と合わせて、完成後速やかに発注者に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提出し、現場閉所の状況を報告しなければならない。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227965</xdr:colOff>
      <xdr:row>49</xdr:row>
      <xdr:rowOff>0</xdr:rowOff>
    </xdr:from>
    <xdr:to xmlns:xdr="http://schemas.openxmlformats.org/drawingml/2006/spreadsheetDrawing">
      <xdr:col>27</xdr:col>
      <xdr:colOff>227965</xdr:colOff>
      <xdr:row>53</xdr:row>
      <xdr:rowOff>0</xdr:rowOff>
    </xdr:to>
    <xdr:sp macro="" textlink="">
      <xdr:nvSpPr>
        <xdr:cNvPr id="15" name="テキスト 12"/>
        <xdr:cNvSpPr txBox="1"/>
      </xdr:nvSpPr>
      <xdr:spPr>
        <a:xfrm>
          <a:off x="1370965" y="10998200"/>
          <a:ext cx="5029200" cy="9144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【現場閉所率】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・現場閉所率は、小数点第2位以下を切り捨てる。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・0.2849の場合28.49％で、28.4％となる。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</xdr:row>
      <xdr:rowOff>0</xdr:rowOff>
    </xdr:from>
    <xdr:to xmlns:xdr="http://schemas.openxmlformats.org/drawingml/2006/spreadsheetDrawing">
      <xdr:col>9</xdr:col>
      <xdr:colOff>0</xdr:colOff>
      <xdr:row>3</xdr:row>
      <xdr:rowOff>0</xdr:rowOff>
    </xdr:to>
    <xdr:sp macro="" textlink="">
      <xdr:nvSpPr>
        <xdr:cNvPr id="23" name="図形 12"/>
        <xdr:cNvSpPr/>
      </xdr:nvSpPr>
      <xdr:spPr>
        <a:xfrm>
          <a:off x="228600" y="228600"/>
          <a:ext cx="1828800" cy="457200"/>
        </a:xfrm>
        <a:prstGeom prst="wedgeRoundRectCallout">
          <a:avLst>
            <a:gd name="adj1" fmla="val 26144"/>
            <a:gd name="adj2" fmla="val 170936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対象の年と</a:t>
          </a:r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月を</a:t>
          </a:r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入力する。</a:t>
          </a:r>
          <a:endParaRPr kumimoji="1" lang="ja-JP" altLang="en-US" sz="9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227965</xdr:colOff>
      <xdr:row>4</xdr:row>
      <xdr:rowOff>2540</xdr:rowOff>
    </xdr:from>
    <xdr:to xmlns:xdr="http://schemas.openxmlformats.org/drawingml/2006/spreadsheetDrawing">
      <xdr:col>44</xdr:col>
      <xdr:colOff>227965</xdr:colOff>
      <xdr:row>6</xdr:row>
      <xdr:rowOff>2540</xdr:rowOff>
    </xdr:to>
    <xdr:sp macro="" textlink="">
      <xdr:nvSpPr>
        <xdr:cNvPr id="2" name="図形 3"/>
        <xdr:cNvSpPr/>
      </xdr:nvSpPr>
      <xdr:spPr>
        <a:xfrm>
          <a:off x="6628765" y="916940"/>
          <a:ext cx="3657600" cy="457200"/>
        </a:xfrm>
        <a:prstGeom prst="wedgeRoundRectCallout">
          <a:avLst>
            <a:gd name="adj1" fmla="val -55236"/>
            <a:gd name="adj2" fmla="val -22883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提出日を入力する。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227965</xdr:colOff>
      <xdr:row>6</xdr:row>
      <xdr:rowOff>2540</xdr:rowOff>
    </xdr:from>
    <xdr:to xmlns:xdr="http://schemas.openxmlformats.org/drawingml/2006/spreadsheetDrawing">
      <xdr:col>44</xdr:col>
      <xdr:colOff>227965</xdr:colOff>
      <xdr:row>8</xdr:row>
      <xdr:rowOff>1270</xdr:rowOff>
    </xdr:to>
    <xdr:sp macro="" textlink="">
      <xdr:nvSpPr>
        <xdr:cNvPr id="3" name="図形 4"/>
        <xdr:cNvSpPr/>
      </xdr:nvSpPr>
      <xdr:spPr>
        <a:xfrm>
          <a:off x="6628765" y="1374140"/>
          <a:ext cx="3657600" cy="455930"/>
        </a:xfrm>
        <a:prstGeom prst="wedgeRoundRectCallout">
          <a:avLst>
            <a:gd name="adj1" fmla="val -54429"/>
            <a:gd name="adj2" fmla="val -3329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会社名、代表者名を入力する。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227965</xdr:colOff>
      <xdr:row>8</xdr:row>
      <xdr:rowOff>3175</xdr:rowOff>
    </xdr:from>
    <xdr:to xmlns:xdr="http://schemas.openxmlformats.org/drawingml/2006/spreadsheetDrawing">
      <xdr:col>44</xdr:col>
      <xdr:colOff>227965</xdr:colOff>
      <xdr:row>11</xdr:row>
      <xdr:rowOff>1270</xdr:rowOff>
    </xdr:to>
    <xdr:sp macro="" textlink="">
      <xdr:nvSpPr>
        <xdr:cNvPr id="4" name="図形 5"/>
        <xdr:cNvSpPr/>
      </xdr:nvSpPr>
      <xdr:spPr>
        <a:xfrm>
          <a:off x="6628765" y="1831975"/>
          <a:ext cx="3657600" cy="582295"/>
        </a:xfrm>
        <a:prstGeom prst="wedgeRoundRectCallout">
          <a:avLst>
            <a:gd name="adj1" fmla="val -54228"/>
            <a:gd name="adj2" fmla="val 1186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工事名、現在の契約工期、着手日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（現場に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継続的に常駐を開始する日）を入力する。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1</xdr:row>
      <xdr:rowOff>0</xdr:rowOff>
    </xdr:from>
    <xdr:to xmlns:xdr="http://schemas.openxmlformats.org/drawingml/2006/spreadsheetDrawing">
      <xdr:col>37</xdr:col>
      <xdr:colOff>0</xdr:colOff>
      <xdr:row>3</xdr:row>
      <xdr:rowOff>0</xdr:rowOff>
    </xdr:to>
    <xdr:sp macro="" textlink="">
      <xdr:nvSpPr>
        <xdr:cNvPr id="5" name="図形 6"/>
        <xdr:cNvSpPr/>
      </xdr:nvSpPr>
      <xdr:spPr>
        <a:xfrm>
          <a:off x="2286000" y="228600"/>
          <a:ext cx="6172200" cy="457200"/>
        </a:xfrm>
        <a:prstGeom prst="wedgeRoundRectCallout">
          <a:avLst>
            <a:gd name="adj1" fmla="val -34448"/>
            <a:gd name="adj2" fmla="val 8135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計画書作成時 ⇒ 「月間現場閉所計画書」、実施報告書作成時 ⇒ 「月間現場閉所実施報告書」とする。</a:t>
          </a:r>
          <a:endParaRPr kumimoji="1" lang="ja-JP" altLang="en-US" sz="9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227330</xdr:colOff>
      <xdr:row>48</xdr:row>
      <xdr:rowOff>224790</xdr:rowOff>
    </xdr:from>
    <xdr:to xmlns:xdr="http://schemas.openxmlformats.org/drawingml/2006/spreadsheetDrawing">
      <xdr:col>27</xdr:col>
      <xdr:colOff>227330</xdr:colOff>
      <xdr:row>52</xdr:row>
      <xdr:rowOff>224790</xdr:rowOff>
    </xdr:to>
    <xdr:sp macro="" textlink="">
      <xdr:nvSpPr>
        <xdr:cNvPr id="9" name="テキスト 12"/>
        <xdr:cNvSpPr txBox="1"/>
      </xdr:nvSpPr>
      <xdr:spPr>
        <a:xfrm>
          <a:off x="1370330" y="10994390"/>
          <a:ext cx="5029200" cy="9144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【現場閉所率】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・現場閉所率は、小数点第2位以下を切り捨てる。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・0.2849の場合28.49％で、28.4％となる。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</xdr:row>
      <xdr:rowOff>0</xdr:rowOff>
    </xdr:from>
    <xdr:to xmlns:xdr="http://schemas.openxmlformats.org/drawingml/2006/spreadsheetDrawing">
      <xdr:col>9</xdr:col>
      <xdr:colOff>0</xdr:colOff>
      <xdr:row>3</xdr:row>
      <xdr:rowOff>0</xdr:rowOff>
    </xdr:to>
    <xdr:sp macro="" textlink="">
      <xdr:nvSpPr>
        <xdr:cNvPr id="10" name="図形 17"/>
        <xdr:cNvSpPr/>
      </xdr:nvSpPr>
      <xdr:spPr>
        <a:xfrm>
          <a:off x="228600" y="228600"/>
          <a:ext cx="1828800" cy="457200"/>
        </a:xfrm>
        <a:prstGeom prst="wedgeRoundRectCallout">
          <a:avLst>
            <a:gd name="adj1" fmla="val 26144"/>
            <a:gd name="adj2" fmla="val 170936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対象の年と</a:t>
          </a:r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月を</a:t>
          </a:r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入力する。</a:t>
          </a:r>
          <a:endParaRPr kumimoji="1" lang="ja-JP" altLang="en-US" sz="9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14</xdr:col>
      <xdr:colOff>228600</xdr:colOff>
      <xdr:row>17</xdr:row>
      <xdr:rowOff>227965</xdr:rowOff>
    </xdr:from>
    <xdr:to xmlns:xdr="http://schemas.openxmlformats.org/drawingml/2006/spreadsheetDrawing">
      <xdr:col>27</xdr:col>
      <xdr:colOff>228600</xdr:colOff>
      <xdr:row>19</xdr:row>
      <xdr:rowOff>226060</xdr:rowOff>
    </xdr:to>
    <xdr:sp macro="" textlink="">
      <xdr:nvSpPr>
        <xdr:cNvPr id="11" name="図形 11"/>
        <xdr:cNvSpPr/>
      </xdr:nvSpPr>
      <xdr:spPr>
        <a:xfrm>
          <a:off x="3429000" y="3910965"/>
          <a:ext cx="2971800" cy="455295"/>
        </a:xfrm>
        <a:prstGeom prst="wedgeRoundRectCallout">
          <a:avLst>
            <a:gd name="adj1" fmla="val -56633"/>
            <a:gd name="adj2" fmla="val 51739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>
              <a:solidFill>
                <a:srgbClr val="0070C0"/>
              </a:solidFill>
              <a:latin typeface="ＭＳ ゴシック"/>
              <a:ea typeface="ＭＳ ゴシック"/>
            </a:rPr>
            <a:t>現場に継続的に常駐を開始する日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228600</xdr:colOff>
      <xdr:row>21</xdr:row>
      <xdr:rowOff>227965</xdr:rowOff>
    </xdr:from>
    <xdr:to xmlns:xdr="http://schemas.openxmlformats.org/drawingml/2006/spreadsheetDrawing">
      <xdr:col>27</xdr:col>
      <xdr:colOff>228600</xdr:colOff>
      <xdr:row>23</xdr:row>
      <xdr:rowOff>227965</xdr:rowOff>
    </xdr:to>
    <xdr:sp macro="" textlink="">
      <xdr:nvSpPr>
        <xdr:cNvPr id="12" name="図形 12"/>
        <xdr:cNvSpPr/>
      </xdr:nvSpPr>
      <xdr:spPr>
        <a:xfrm>
          <a:off x="2057400" y="4825365"/>
          <a:ext cx="4343400" cy="457200"/>
        </a:xfrm>
        <a:prstGeom prst="wedgeRoundRectCallout">
          <a:avLst>
            <a:gd name="adj1" fmla="val -53214"/>
            <a:gd name="adj2" fmla="val -3332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/>
              <a:ea typeface="ＭＳ ゴシック"/>
            </a:rPr>
            <a:t>原則、土日を閉所日として計画する。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81280</xdr:colOff>
      <xdr:row>25</xdr:row>
      <xdr:rowOff>226060</xdr:rowOff>
    </xdr:from>
    <xdr:to xmlns:xdr="http://schemas.openxmlformats.org/drawingml/2006/spreadsheetDrawing">
      <xdr:col>27</xdr:col>
      <xdr:colOff>228600</xdr:colOff>
      <xdr:row>29</xdr:row>
      <xdr:rowOff>226695</xdr:rowOff>
    </xdr:to>
    <xdr:sp macro="" textlink="">
      <xdr:nvSpPr>
        <xdr:cNvPr id="13" name="図形 13"/>
        <xdr:cNvSpPr/>
      </xdr:nvSpPr>
      <xdr:spPr>
        <a:xfrm>
          <a:off x="3510280" y="5737860"/>
          <a:ext cx="2890520" cy="915035"/>
        </a:xfrm>
        <a:prstGeom prst="wedgeRoundRectCallout">
          <a:avLst>
            <a:gd name="adj1" fmla="val -54152"/>
            <a:gd name="adj2" fmla="val -8871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/>
              <a:ea typeface="ＭＳ ゴシック"/>
            </a:rPr>
            <a:t>年末年始休暇、夏季休暇の計画時期は、受注者の考えとする。ただし、規定の期間は確保すること。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38100</xdr:colOff>
      <xdr:row>4</xdr:row>
      <xdr:rowOff>37465</xdr:rowOff>
    </xdr:from>
    <xdr:to xmlns:xdr="http://schemas.openxmlformats.org/drawingml/2006/spreadsheetDrawing">
      <xdr:col>5</xdr:col>
      <xdr:colOff>155575</xdr:colOff>
      <xdr:row>5</xdr:row>
      <xdr:rowOff>169545</xdr:rowOff>
    </xdr:to>
    <xdr:sp macro="" textlink="">
      <xdr:nvSpPr>
        <xdr:cNvPr id="14" name="テキスト 13"/>
        <xdr:cNvSpPr txBox="1"/>
      </xdr:nvSpPr>
      <xdr:spPr>
        <a:xfrm>
          <a:off x="38100" y="951865"/>
          <a:ext cx="1260475" cy="36068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kumimoji="1" lang="ja-JP" altLang="en-US" sz="18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227965</xdr:colOff>
      <xdr:row>25</xdr:row>
      <xdr:rowOff>1905</xdr:rowOff>
    </xdr:from>
    <xdr:to xmlns:xdr="http://schemas.openxmlformats.org/drawingml/2006/spreadsheetDrawing">
      <xdr:col>52</xdr:col>
      <xdr:colOff>227965</xdr:colOff>
      <xdr:row>33</xdr:row>
      <xdr:rowOff>3810</xdr:rowOff>
    </xdr:to>
    <xdr:sp macro="" textlink="">
      <xdr:nvSpPr>
        <xdr:cNvPr id="17" name="テキスト 15"/>
        <xdr:cNvSpPr txBox="1"/>
      </xdr:nvSpPr>
      <xdr:spPr>
        <a:xfrm>
          <a:off x="6628765" y="5513705"/>
          <a:ext cx="5486400" cy="183070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【提出日】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受注者は、原則として、土曜日、日曜日を現場閉所日とした月間の計画書を、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初月分は契約後すみやかに、初月以外は計画月の前月末日までに、発注者に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提出し、確認を受けなければならない。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受注者は、原則として、月間の実施報告書を、実施月の翌月5日までに、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現場完成月分は、別に示す履行報告書と合わせて、完成後速やかに発注者に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提出し、現場閉所の状況を報告しなければならない。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227965</xdr:colOff>
      <xdr:row>12</xdr:row>
      <xdr:rowOff>2540</xdr:rowOff>
    </xdr:from>
    <xdr:to xmlns:xdr="http://schemas.openxmlformats.org/drawingml/2006/spreadsheetDrawing">
      <xdr:col>52</xdr:col>
      <xdr:colOff>227965</xdr:colOff>
      <xdr:row>25</xdr:row>
      <xdr:rowOff>2540</xdr:rowOff>
    </xdr:to>
    <xdr:sp macro="" textlink="">
      <xdr:nvSpPr>
        <xdr:cNvPr id="19" name="テキスト 14"/>
        <xdr:cNvSpPr txBox="1"/>
      </xdr:nvSpPr>
      <xdr:spPr>
        <a:xfrm>
          <a:off x="6628765" y="2542540"/>
          <a:ext cx="5486400" cy="29718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【計画欄】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・作業日：作業を予定している日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・閉所日：巡回パトロール、保守点検等の現場管理上必要な作業又は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コンクリート養生、レイタンス除去等の品質管理上必要な作業を除き、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現場事務所での事務作業を含めて、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1日を通して現場及び現場事務所の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　　　閉所を予定している日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・除外日：次の予定期間中の日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ア 現場事務所の設置、事前測量等を含む契約工期の初日から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現場に継続的に常駐を開始する日の前日までの準備期間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イ 資機材の搬出、清掃等を含む現場完成日の翌日から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契約工期の最終日までの後片付け期間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ウ 年末年始休暇（6日間）、夏季休暇（3日間）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エ 工場製作のみの実施期間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オ 発注者があらかじめ対象外としている期間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カ 工事全体を一時中止している期間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227965</xdr:colOff>
      <xdr:row>33</xdr:row>
      <xdr:rowOff>3810</xdr:rowOff>
    </xdr:from>
    <xdr:to xmlns:xdr="http://schemas.openxmlformats.org/drawingml/2006/spreadsheetDrawing">
      <xdr:col>52</xdr:col>
      <xdr:colOff>227965</xdr:colOff>
      <xdr:row>48</xdr:row>
      <xdr:rowOff>635</xdr:rowOff>
    </xdr:to>
    <xdr:sp macro="" textlink="">
      <xdr:nvSpPr>
        <xdr:cNvPr id="20" name="テキスト 15"/>
        <xdr:cNvSpPr txBox="1"/>
      </xdr:nvSpPr>
      <xdr:spPr>
        <a:xfrm>
          <a:off x="6628765" y="7344410"/>
          <a:ext cx="5486400" cy="34258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【実施欄】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・作業日：作業した日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・閉所日：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巡回パトロール、保守点検等の現場管理上必要な作業又は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コンクリート養生、レイタンス除去等の品質管理上必要な作業を除き、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現場事務所での事務作業を含めて、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1日を通して現場、現場事務所を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　　　閉所した日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・除外日：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次の期間中の日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ア 現場事務所の設置、事前測量等を含む契約工期の初日から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現場に継続的に常駐を開始する日の前日までの準備期間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イ 資機材の搬出、清掃等を含む現場完成日の翌日から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契約工期の最終日までの後片付け期間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ウ 年末年始休暇（6日間）、夏季休暇（3日間）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エ 工場製作のみの実施期間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オ 発注者があらかじめ対象外としている期間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カ 工事全体を一時中止している期間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・振替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作業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日：作業予定日に閉所した場合等の振替日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・振替閉所日：閉所予定日に作業した場合等の振替日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226060</xdr:colOff>
      <xdr:row>4</xdr:row>
      <xdr:rowOff>2540</xdr:rowOff>
    </xdr:from>
    <xdr:to xmlns:xdr="http://schemas.openxmlformats.org/drawingml/2006/spreadsheetDrawing">
      <xdr:col>44</xdr:col>
      <xdr:colOff>226060</xdr:colOff>
      <xdr:row>6</xdr:row>
      <xdr:rowOff>2540</xdr:rowOff>
    </xdr:to>
    <xdr:sp macro="" textlink="">
      <xdr:nvSpPr>
        <xdr:cNvPr id="2" name="図形 3"/>
        <xdr:cNvSpPr/>
      </xdr:nvSpPr>
      <xdr:spPr>
        <a:xfrm>
          <a:off x="6626860" y="916940"/>
          <a:ext cx="3657600" cy="457200"/>
        </a:xfrm>
        <a:prstGeom prst="wedgeRoundRectCallout">
          <a:avLst>
            <a:gd name="adj1" fmla="val -55236"/>
            <a:gd name="adj2" fmla="val -22883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提出日を入力する。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6</xdr:row>
      <xdr:rowOff>4445</xdr:rowOff>
    </xdr:from>
    <xdr:to xmlns:xdr="http://schemas.openxmlformats.org/drawingml/2006/spreadsheetDrawing">
      <xdr:col>44</xdr:col>
      <xdr:colOff>226060</xdr:colOff>
      <xdr:row>8</xdr:row>
      <xdr:rowOff>4445</xdr:rowOff>
    </xdr:to>
    <xdr:sp macro="" textlink="">
      <xdr:nvSpPr>
        <xdr:cNvPr id="3" name="図形 4"/>
        <xdr:cNvSpPr/>
      </xdr:nvSpPr>
      <xdr:spPr>
        <a:xfrm>
          <a:off x="6626860" y="1376045"/>
          <a:ext cx="3657600" cy="457200"/>
        </a:xfrm>
        <a:prstGeom prst="wedgeRoundRectCallout">
          <a:avLst>
            <a:gd name="adj1" fmla="val -54429"/>
            <a:gd name="adj2" fmla="val -3329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会社名、代表者名を入力する。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8</xdr:row>
      <xdr:rowOff>4445</xdr:rowOff>
    </xdr:from>
    <xdr:to xmlns:xdr="http://schemas.openxmlformats.org/drawingml/2006/spreadsheetDrawing">
      <xdr:col>44</xdr:col>
      <xdr:colOff>226060</xdr:colOff>
      <xdr:row>11</xdr:row>
      <xdr:rowOff>2540</xdr:rowOff>
    </xdr:to>
    <xdr:sp macro="" textlink="">
      <xdr:nvSpPr>
        <xdr:cNvPr id="4" name="図形 5"/>
        <xdr:cNvSpPr/>
      </xdr:nvSpPr>
      <xdr:spPr>
        <a:xfrm>
          <a:off x="6626860" y="1833245"/>
          <a:ext cx="3657600" cy="582295"/>
        </a:xfrm>
        <a:prstGeom prst="wedgeRoundRectCallout">
          <a:avLst>
            <a:gd name="adj1" fmla="val -54228"/>
            <a:gd name="adj2" fmla="val 1186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工事名、現在の契約工期、着手日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（現場に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継続的に常駐を開始する日）を入力する。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0</xdr:colOff>
      <xdr:row>1</xdr:row>
      <xdr:rowOff>0</xdr:rowOff>
    </xdr:from>
    <xdr:to xmlns:xdr="http://schemas.openxmlformats.org/drawingml/2006/spreadsheetDrawing">
      <xdr:col>37</xdr:col>
      <xdr:colOff>0</xdr:colOff>
      <xdr:row>3</xdr:row>
      <xdr:rowOff>0</xdr:rowOff>
    </xdr:to>
    <xdr:sp macro="" textlink="">
      <xdr:nvSpPr>
        <xdr:cNvPr id="5" name="図形 6"/>
        <xdr:cNvSpPr/>
      </xdr:nvSpPr>
      <xdr:spPr>
        <a:xfrm>
          <a:off x="2286000" y="228600"/>
          <a:ext cx="6172200" cy="457200"/>
        </a:xfrm>
        <a:prstGeom prst="wedgeRoundRectCallout">
          <a:avLst>
            <a:gd name="adj1" fmla="val -34448"/>
            <a:gd name="adj2" fmla="val 8135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計画書作成時 ⇒ 「月間現場閉所計画書」、実施報告書作成時 ⇒ 「月間現場閉所実施報告書」とする。</a:t>
          </a:r>
          <a:endParaRPr kumimoji="1" lang="ja-JP" altLang="en-US" sz="9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226060</xdr:colOff>
      <xdr:row>48</xdr:row>
      <xdr:rowOff>224790</xdr:rowOff>
    </xdr:from>
    <xdr:to xmlns:xdr="http://schemas.openxmlformats.org/drawingml/2006/spreadsheetDrawing">
      <xdr:col>27</xdr:col>
      <xdr:colOff>226060</xdr:colOff>
      <xdr:row>52</xdr:row>
      <xdr:rowOff>224790</xdr:rowOff>
    </xdr:to>
    <xdr:sp macro="" textlink="">
      <xdr:nvSpPr>
        <xdr:cNvPr id="9" name="テキスト 12"/>
        <xdr:cNvSpPr txBox="1"/>
      </xdr:nvSpPr>
      <xdr:spPr>
        <a:xfrm>
          <a:off x="1369060" y="10994390"/>
          <a:ext cx="5029200" cy="9144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【現場閉所率】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・現場閉所率は、小数点第2位以下を切り捨てる。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・0.2849の場合28.49％で、28.4％となる。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0</xdr:colOff>
      <xdr:row>18</xdr:row>
      <xdr:rowOff>0</xdr:rowOff>
    </xdr:from>
    <xdr:to xmlns:xdr="http://schemas.openxmlformats.org/drawingml/2006/spreadsheetDrawing">
      <xdr:col>28</xdr:col>
      <xdr:colOff>0</xdr:colOff>
      <xdr:row>19</xdr:row>
      <xdr:rowOff>226695</xdr:rowOff>
    </xdr:to>
    <xdr:sp macro="" textlink="">
      <xdr:nvSpPr>
        <xdr:cNvPr id="14" name="図形 14"/>
        <xdr:cNvSpPr/>
      </xdr:nvSpPr>
      <xdr:spPr>
        <a:xfrm>
          <a:off x="3429000" y="3911600"/>
          <a:ext cx="2971800" cy="455295"/>
        </a:xfrm>
        <a:prstGeom prst="wedgeRoundRectCallout">
          <a:avLst>
            <a:gd name="adj1" fmla="val -55889"/>
            <a:gd name="adj2" fmla="val 51739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>
              <a:solidFill>
                <a:srgbClr val="0070C0"/>
              </a:solidFill>
              <a:latin typeface="ＭＳ ゴシック"/>
              <a:ea typeface="ＭＳ ゴシック"/>
            </a:rPr>
            <a:t>現場に継続的に常駐を開始する日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147320</xdr:colOff>
      <xdr:row>20</xdr:row>
      <xdr:rowOff>0</xdr:rowOff>
    </xdr:from>
    <xdr:to xmlns:xdr="http://schemas.openxmlformats.org/drawingml/2006/spreadsheetDrawing">
      <xdr:col>28</xdr:col>
      <xdr:colOff>0</xdr:colOff>
      <xdr:row>21</xdr:row>
      <xdr:rowOff>226695</xdr:rowOff>
    </xdr:to>
    <xdr:sp macro="" textlink="">
      <xdr:nvSpPr>
        <xdr:cNvPr id="15" name="図形 15"/>
        <xdr:cNvSpPr/>
      </xdr:nvSpPr>
      <xdr:spPr>
        <a:xfrm>
          <a:off x="4262120" y="4368800"/>
          <a:ext cx="2138680" cy="455295"/>
        </a:xfrm>
        <a:prstGeom prst="wedgeRoundRectCallout">
          <a:avLst>
            <a:gd name="adj1" fmla="val -54819"/>
            <a:gd name="adj2" fmla="val -1500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>
              <a:solidFill>
                <a:srgbClr val="0070C0"/>
              </a:solidFill>
              <a:latin typeface="ＭＳ ゴシック"/>
              <a:ea typeface="ＭＳ ゴシック"/>
            </a:rPr>
            <a:t>現場閉所となった理由を記入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147320</xdr:colOff>
      <xdr:row>23</xdr:row>
      <xdr:rowOff>0</xdr:rowOff>
    </xdr:from>
    <xdr:to xmlns:xdr="http://schemas.openxmlformats.org/drawingml/2006/spreadsheetDrawing">
      <xdr:col>27</xdr:col>
      <xdr:colOff>227965</xdr:colOff>
      <xdr:row>24</xdr:row>
      <xdr:rowOff>226695</xdr:rowOff>
    </xdr:to>
    <xdr:sp macro="" textlink="">
      <xdr:nvSpPr>
        <xdr:cNvPr id="16" name="図形 16"/>
        <xdr:cNvSpPr/>
      </xdr:nvSpPr>
      <xdr:spPr>
        <a:xfrm>
          <a:off x="4262120" y="5054600"/>
          <a:ext cx="2138045" cy="455295"/>
        </a:xfrm>
        <a:prstGeom prst="wedgeRoundRectCallout">
          <a:avLst>
            <a:gd name="adj1" fmla="val -56815"/>
            <a:gd name="adj2" fmla="val -46839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>
              <a:solidFill>
                <a:srgbClr val="0070C0"/>
              </a:solidFill>
              <a:latin typeface="ＭＳ ゴシック"/>
              <a:ea typeface="ＭＳ ゴシック"/>
            </a:rPr>
            <a:t>どの分の振替作業かを記入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147320</xdr:colOff>
      <xdr:row>34</xdr:row>
      <xdr:rowOff>0</xdr:rowOff>
    </xdr:from>
    <xdr:to xmlns:xdr="http://schemas.openxmlformats.org/drawingml/2006/spreadsheetDrawing">
      <xdr:col>28</xdr:col>
      <xdr:colOff>0</xdr:colOff>
      <xdr:row>35</xdr:row>
      <xdr:rowOff>226695</xdr:rowOff>
    </xdr:to>
    <xdr:sp macro="" textlink="">
      <xdr:nvSpPr>
        <xdr:cNvPr id="17" name="図形 17"/>
        <xdr:cNvSpPr/>
      </xdr:nvSpPr>
      <xdr:spPr>
        <a:xfrm>
          <a:off x="4262120" y="7569200"/>
          <a:ext cx="2138680" cy="455295"/>
        </a:xfrm>
        <a:prstGeom prst="wedgeRoundRectCallout">
          <a:avLst>
            <a:gd name="adj1" fmla="val -58267"/>
            <a:gd name="adj2" fmla="val 45459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>
              <a:solidFill>
                <a:srgbClr val="0070C0"/>
              </a:solidFill>
              <a:latin typeface="ＭＳ ゴシック"/>
              <a:ea typeface="ＭＳ ゴシック"/>
            </a:rPr>
            <a:t>作業となった理由を記入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147955</xdr:colOff>
      <xdr:row>39</xdr:row>
      <xdr:rowOff>0</xdr:rowOff>
    </xdr:from>
    <xdr:to xmlns:xdr="http://schemas.openxmlformats.org/drawingml/2006/spreadsheetDrawing">
      <xdr:col>27</xdr:col>
      <xdr:colOff>227965</xdr:colOff>
      <xdr:row>40</xdr:row>
      <xdr:rowOff>226695</xdr:rowOff>
    </xdr:to>
    <xdr:sp macro="" textlink="">
      <xdr:nvSpPr>
        <xdr:cNvPr id="18" name="図形 18"/>
        <xdr:cNvSpPr/>
      </xdr:nvSpPr>
      <xdr:spPr>
        <a:xfrm>
          <a:off x="4262755" y="8712200"/>
          <a:ext cx="2137410" cy="455295"/>
        </a:xfrm>
        <a:prstGeom prst="wedgeRoundRectCallout">
          <a:avLst>
            <a:gd name="adj1" fmla="val -56815"/>
            <a:gd name="adj2" fmla="val -46839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0070C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>
              <a:solidFill>
                <a:srgbClr val="0070C0"/>
              </a:solidFill>
              <a:latin typeface="ＭＳ ゴシック"/>
              <a:ea typeface="ＭＳ ゴシック"/>
            </a:rPr>
            <a:t>どの分の振替閉所かを記入</a:t>
          </a:r>
          <a:endParaRPr kumimoji="1" lang="ja-JP" altLang="en-US">
            <a:solidFill>
              <a:srgbClr val="0070C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0</xdr:colOff>
      <xdr:row>1</xdr:row>
      <xdr:rowOff>0</xdr:rowOff>
    </xdr:from>
    <xdr:to xmlns:xdr="http://schemas.openxmlformats.org/drawingml/2006/spreadsheetDrawing">
      <xdr:col>9</xdr:col>
      <xdr:colOff>0</xdr:colOff>
      <xdr:row>3</xdr:row>
      <xdr:rowOff>0</xdr:rowOff>
    </xdr:to>
    <xdr:sp macro="" textlink="">
      <xdr:nvSpPr>
        <xdr:cNvPr id="19" name="図形 15"/>
        <xdr:cNvSpPr/>
      </xdr:nvSpPr>
      <xdr:spPr>
        <a:xfrm>
          <a:off x="228600" y="228600"/>
          <a:ext cx="1828800" cy="457200"/>
        </a:xfrm>
        <a:prstGeom prst="wedgeRoundRectCallout">
          <a:avLst>
            <a:gd name="adj1" fmla="val 26144"/>
            <a:gd name="adj2" fmla="val 170936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対象の年と</a:t>
          </a:r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月を</a:t>
          </a:r>
          <a:r>
            <a:rPr kumimoji="1" lang="ja-JP" altLang="en-US" sz="900">
              <a:solidFill>
                <a:srgbClr val="FF0000"/>
              </a:solidFill>
              <a:latin typeface="ＭＳ ゴシック"/>
              <a:ea typeface="ＭＳ ゴシック"/>
            </a:rPr>
            <a:t>入力する。</a:t>
          </a:r>
          <a:endParaRPr kumimoji="1" lang="ja-JP" altLang="en-US" sz="9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 fPrintsWithSheet="0"/>
  </xdr:twoCellAnchor>
  <xdr:twoCellAnchor>
    <xdr:from xmlns:xdr="http://schemas.openxmlformats.org/drawingml/2006/spreadsheetDrawing">
      <xdr:col>0</xdr:col>
      <xdr:colOff>38100</xdr:colOff>
      <xdr:row>4</xdr:row>
      <xdr:rowOff>47625</xdr:rowOff>
    </xdr:from>
    <xdr:to xmlns:xdr="http://schemas.openxmlformats.org/drawingml/2006/spreadsheetDrawing">
      <xdr:col>5</xdr:col>
      <xdr:colOff>155575</xdr:colOff>
      <xdr:row>5</xdr:row>
      <xdr:rowOff>175895</xdr:rowOff>
    </xdr:to>
    <xdr:sp macro="" textlink="">
      <xdr:nvSpPr>
        <xdr:cNvPr id="20" name="テキスト 16"/>
        <xdr:cNvSpPr txBox="1"/>
      </xdr:nvSpPr>
      <xdr:spPr>
        <a:xfrm>
          <a:off x="38100" y="962025"/>
          <a:ext cx="1260475" cy="3568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  <a:endParaRPr kumimoji="1" lang="ja-JP" altLang="en-US" sz="180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25</xdr:row>
      <xdr:rowOff>3810</xdr:rowOff>
    </xdr:from>
    <xdr:to xmlns:xdr="http://schemas.openxmlformats.org/drawingml/2006/spreadsheetDrawing">
      <xdr:col>52</xdr:col>
      <xdr:colOff>226060</xdr:colOff>
      <xdr:row>33</xdr:row>
      <xdr:rowOff>5080</xdr:rowOff>
    </xdr:to>
    <xdr:sp macro="" textlink="">
      <xdr:nvSpPr>
        <xdr:cNvPr id="23" name="テキスト 17"/>
        <xdr:cNvSpPr txBox="1"/>
      </xdr:nvSpPr>
      <xdr:spPr>
        <a:xfrm>
          <a:off x="6626860" y="5515610"/>
          <a:ext cx="5486400" cy="18300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【提出日】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受注者は、原則として、土曜日、日曜日を現場閉所日とした月間の計画書を、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初月分は契約後すみやかに、初月以外は計画月の前月末日までに、発注者に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提出し、確認を受けなければならない。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受注者は、原則として、月間の実施報告書を、実施月の翌月5日までに、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現場完成月分は、別に示す履行報告書と合わせて、完成後速やかに発注者に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提出し、現場閉所の状況を報告しなければならない。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12</xdr:row>
      <xdr:rowOff>635</xdr:rowOff>
    </xdr:from>
    <xdr:to xmlns:xdr="http://schemas.openxmlformats.org/drawingml/2006/spreadsheetDrawing">
      <xdr:col>52</xdr:col>
      <xdr:colOff>226060</xdr:colOff>
      <xdr:row>25</xdr:row>
      <xdr:rowOff>1905</xdr:rowOff>
    </xdr:to>
    <xdr:sp macro="" textlink="">
      <xdr:nvSpPr>
        <xdr:cNvPr id="25" name="テキスト 16"/>
        <xdr:cNvSpPr txBox="1"/>
      </xdr:nvSpPr>
      <xdr:spPr>
        <a:xfrm>
          <a:off x="6626860" y="2540635"/>
          <a:ext cx="5486400" cy="29730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【計画欄】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・作業日：作業を予定している日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・閉所日：巡回パトロール、保守点検等の現場管理上必要な作業又は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コンクリート養生、レイタンス除去等の品質管理上必要な作業を除き、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現場事務所での事務作業を含めて、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1日を通して現場及び現場事務所の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　　　閉所を予定している日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・除外日：次の予定期間中の日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ア 現場事務所の設置、事前測量等を含む契約工期の初日から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現場に継続的に常駐を開始する日の前日までの準備期間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イ 資機材の搬出、清掃等を含む現場完成日の翌日から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契約工期の最終日までの後片付け期間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ウ 年末年始休暇（6日間）、夏季休暇（3日間）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エ 工場製作のみの実施期間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オ 発注者があらかじめ対象外としている期間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カ 工事全体を一時中止している期間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226060</xdr:colOff>
      <xdr:row>33</xdr:row>
      <xdr:rowOff>2540</xdr:rowOff>
    </xdr:from>
    <xdr:to xmlns:xdr="http://schemas.openxmlformats.org/drawingml/2006/spreadsheetDrawing">
      <xdr:col>52</xdr:col>
      <xdr:colOff>226060</xdr:colOff>
      <xdr:row>48</xdr:row>
      <xdr:rowOff>0</xdr:rowOff>
    </xdr:to>
    <xdr:sp macro="" textlink="">
      <xdr:nvSpPr>
        <xdr:cNvPr id="26" name="テキスト 17"/>
        <xdr:cNvSpPr txBox="1"/>
      </xdr:nvSpPr>
      <xdr:spPr>
        <a:xfrm>
          <a:off x="6626860" y="7343140"/>
          <a:ext cx="5486400" cy="34264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【実施欄】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・作業日：作業した日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・閉所日：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巡回パトロール、保守点検等の現場管理上必要な作業又は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コンクリート養生、レイタンス除去等の品質管理上必要な作業を除き、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          現場事務所での事務作業を含めて、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1日を通して現場、現場事務所を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　　　閉所した日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・除外日：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次の期間中の日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ア 現場事務所の設置、事前測量等を含む契約工期の初日から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現場に継続的に常駐を開始する日の前日までの準備期間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イ 資機材の搬出、清掃等を含む現場完成日の翌日から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　 契約工期の最終日までの後片付け期間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ウ 年末年始休暇（6日間）、夏季休暇（3日間）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エ 工場製作のみの実施期間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オ 発注者があらかじめ対象外としている期間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　カ 工事全体を一時中止している期間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・振替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作業</a:t>
          </a:r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日：作業予定日に閉所した場合等の振替日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r>
            <a:rPr kumimoji="1" lang="ja-JP" altLang="en-US">
              <a:solidFill>
                <a:srgbClr val="FF0000"/>
              </a:solidFill>
              <a:latin typeface="ＭＳ ゴシック"/>
              <a:ea typeface="ＭＳ ゴシック"/>
            </a:rPr>
            <a:t>・振替閉所日：閉所予定日に作業した場合等の振替日</a:t>
          </a:r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  <a:p>
          <a:endParaRPr kumimoji="1" lang="ja-JP" altLang="en-US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5:BA55"/>
  <sheetViews>
    <sheetView tabSelected="1" view="pageBreakPreview" zoomScale="85" zoomScaleSheetLayoutView="85" workbookViewId="0"/>
  </sheetViews>
  <sheetFormatPr defaultRowHeight="18" customHeight="1"/>
  <cols>
    <col min="1" max="16382" width="3" style="1" customWidth="1"/>
    <col min="16383" max="16384" width="8.796875" style="1" customWidth="1"/>
  </cols>
  <sheetData>
    <row r="2" spans="1:53" ht="18" customHeight="1"/>
    <row r="3" spans="1:53" ht="18" customHeight="1"/>
    <row r="5" spans="1:53" ht="18" customHeight="1">
      <c r="A5" s="2" t="s">
        <v>30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59" t="s">
        <v>32</v>
      </c>
      <c r="T5" s="59"/>
      <c r="U5" s="59"/>
      <c r="V5" s="59"/>
      <c r="W5" s="59"/>
      <c r="X5" s="59"/>
      <c r="Y5" s="59"/>
      <c r="Z5" s="59"/>
      <c r="AA5" s="59"/>
      <c r="AB5" s="59"/>
    </row>
    <row r="6" spans="1:5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53" ht="18" customHeight="1">
      <c r="A7" s="3" t="s">
        <v>10</v>
      </c>
      <c r="B7" s="15"/>
      <c r="C7" s="18">
        <v>6</v>
      </c>
      <c r="D7" s="15"/>
      <c r="E7" s="18" t="s">
        <v>8</v>
      </c>
      <c r="F7" s="25"/>
      <c r="G7" s="15">
        <v>7</v>
      </c>
      <c r="H7" s="33"/>
      <c r="I7" s="33" t="s">
        <v>25</v>
      </c>
      <c r="J7" s="36"/>
      <c r="K7" s="5"/>
      <c r="L7" s="20"/>
      <c r="M7" s="41" t="s">
        <v>0</v>
      </c>
      <c r="N7" s="41"/>
      <c r="O7" s="41"/>
      <c r="P7" s="41"/>
      <c r="Q7" s="41"/>
      <c r="R7" s="57" t="s">
        <v>3</v>
      </c>
      <c r="S7" s="57"/>
      <c r="T7" s="57"/>
      <c r="U7" s="57"/>
      <c r="V7" s="57"/>
      <c r="W7" s="57"/>
      <c r="X7" s="57"/>
      <c r="Y7" s="57"/>
      <c r="Z7" s="57"/>
      <c r="AA7" s="57"/>
      <c r="AB7" s="57"/>
      <c r="AW7" s="75"/>
      <c r="AX7" s="75"/>
      <c r="AY7" s="75"/>
      <c r="AZ7" s="75"/>
      <c r="BA7" s="75"/>
    </row>
    <row r="8" spans="1:53" ht="18" customHeight="1">
      <c r="A8" s="4"/>
      <c r="B8" s="16"/>
      <c r="C8" s="19"/>
      <c r="D8" s="16"/>
      <c r="E8" s="19"/>
      <c r="F8" s="26"/>
      <c r="G8" s="16"/>
      <c r="H8" s="34"/>
      <c r="I8" s="34"/>
      <c r="J8" s="37"/>
      <c r="K8" s="5"/>
      <c r="L8" s="20"/>
      <c r="M8" s="41" t="s">
        <v>5</v>
      </c>
      <c r="N8" s="41"/>
      <c r="O8" s="41"/>
      <c r="P8" s="41"/>
      <c r="Q8" s="41"/>
      <c r="R8" s="57" t="s">
        <v>2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X8" s="75"/>
      <c r="AY8" s="75"/>
      <c r="AZ8" s="75"/>
      <c r="BA8" s="75"/>
    </row>
    <row r="9" spans="1:53" ht="10" customHeight="1">
      <c r="A9" s="5"/>
      <c r="B9" s="5"/>
      <c r="C9" s="5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53" ht="18" customHeight="1">
      <c r="A10" s="6" t="s">
        <v>9</v>
      </c>
      <c r="B10" s="17"/>
      <c r="C10" s="17"/>
      <c r="D10" s="21" t="s">
        <v>16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6" t="s">
        <v>17</v>
      </c>
      <c r="R10" s="17"/>
      <c r="S10" s="17"/>
      <c r="T10" s="21" t="s">
        <v>12</v>
      </c>
      <c r="U10" s="21"/>
      <c r="V10" s="21"/>
      <c r="W10" s="21"/>
      <c r="X10" s="21"/>
      <c r="Y10" s="21"/>
      <c r="Z10" s="21"/>
      <c r="AA10" s="21"/>
      <c r="AB10" s="66"/>
    </row>
    <row r="11" spans="1:53" ht="18" customHeight="1">
      <c r="A11" s="6" t="s">
        <v>15</v>
      </c>
      <c r="B11" s="17"/>
      <c r="C11" s="17"/>
      <c r="D11" s="21" t="s">
        <v>18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6" t="s">
        <v>13</v>
      </c>
      <c r="R11" s="17"/>
      <c r="S11" s="17"/>
      <c r="T11" s="21" t="s">
        <v>1</v>
      </c>
      <c r="U11" s="21"/>
      <c r="V11" s="21"/>
      <c r="W11" s="21"/>
      <c r="X11" s="21"/>
      <c r="Y11" s="21"/>
      <c r="Z11" s="21"/>
      <c r="AA11" s="21"/>
      <c r="AB11" s="66"/>
    </row>
    <row r="12" spans="1:53" ht="10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53" ht="18" customHeight="1">
      <c r="A13" s="8" t="s">
        <v>19</v>
      </c>
      <c r="B13" s="8"/>
      <c r="C13" s="8"/>
      <c r="D13" s="8"/>
      <c r="E13" s="8" t="s">
        <v>21</v>
      </c>
      <c r="F13" s="8"/>
      <c r="G13" s="27" t="s">
        <v>24</v>
      </c>
      <c r="H13" s="27"/>
      <c r="I13" s="27"/>
      <c r="J13" s="27" t="s">
        <v>4</v>
      </c>
      <c r="K13" s="27"/>
      <c r="L13" s="27"/>
      <c r="M13" s="27" t="s">
        <v>22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D13" s="71"/>
      <c r="AE13" s="71"/>
      <c r="AF13" s="71"/>
      <c r="AG13" s="71"/>
      <c r="AH13" s="71"/>
    </row>
    <row r="14" spans="1:53" ht="18" customHeight="1">
      <c r="A14" s="9">
        <f t="shared" ref="A14:A44" si="0">IF(DAY(DATE($M$50,$S$50,ROW()-13))=ROW()-13,DATE($M$50,$S$50,ROW()-13),"")</f>
        <v>45474</v>
      </c>
      <c r="B14" s="9"/>
      <c r="C14" s="9"/>
      <c r="D14" s="9"/>
      <c r="E14" s="22">
        <f t="shared" ref="E14:E44" si="1">IF(A14="","",WEEKDAY(A14))</f>
        <v>2</v>
      </c>
      <c r="F14" s="22"/>
      <c r="G14" s="28"/>
      <c r="H14" s="28"/>
      <c r="I14" s="28"/>
      <c r="J14" s="28"/>
      <c r="K14" s="28"/>
      <c r="L14" s="28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D14" s="73">
        <f t="shared" ref="AD14:AD44" si="2">IF(AND(E14=7,OR(G14="",G14="除外日")),0,IF(AND(E14=1,OR(G14="",G14="除外日")),0,IF(E14=7,1,IF(E14=1,1,0))))</f>
        <v>0</v>
      </c>
      <c r="AE14" s="73">
        <f t="shared" ref="AE14:AE44" si="3">IF(AND(E14=7,OR(J14="",J14="除外日")),0,IF(AND(E14=1,OR(J14="",J14="除外日")),0,IF(E14=7,1,IF(E14=1,1,0))))</f>
        <v>0</v>
      </c>
      <c r="AF14" s="73"/>
    </row>
    <row r="15" spans="1:53" ht="18" customHeight="1">
      <c r="A15" s="10">
        <f t="shared" si="0"/>
        <v>45475</v>
      </c>
      <c r="B15" s="10"/>
      <c r="C15" s="10"/>
      <c r="D15" s="10"/>
      <c r="E15" s="23">
        <f t="shared" si="1"/>
        <v>3</v>
      </c>
      <c r="F15" s="23"/>
      <c r="G15" s="28"/>
      <c r="H15" s="28"/>
      <c r="I15" s="28"/>
      <c r="J15" s="38"/>
      <c r="K15" s="38"/>
      <c r="L15" s="38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D15" s="73">
        <f t="shared" si="2"/>
        <v>0</v>
      </c>
      <c r="AE15" s="73">
        <f t="shared" si="3"/>
        <v>0</v>
      </c>
      <c r="AF15" s="73"/>
    </row>
    <row r="16" spans="1:53" ht="18" customHeight="1">
      <c r="A16" s="10">
        <f t="shared" si="0"/>
        <v>45476</v>
      </c>
      <c r="B16" s="10"/>
      <c r="C16" s="10"/>
      <c r="D16" s="10"/>
      <c r="E16" s="23">
        <f t="shared" si="1"/>
        <v>4</v>
      </c>
      <c r="F16" s="23"/>
      <c r="G16" s="28"/>
      <c r="H16" s="28"/>
      <c r="I16" s="28"/>
      <c r="J16" s="38"/>
      <c r="K16" s="38"/>
      <c r="L16" s="38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D16" s="73">
        <f t="shared" si="2"/>
        <v>0</v>
      </c>
      <c r="AE16" s="73">
        <f t="shared" si="3"/>
        <v>0</v>
      </c>
      <c r="AF16" s="73"/>
    </row>
    <row r="17" spans="1:32" ht="18" customHeight="1">
      <c r="A17" s="10">
        <f t="shared" si="0"/>
        <v>45477</v>
      </c>
      <c r="B17" s="10"/>
      <c r="C17" s="10"/>
      <c r="D17" s="10"/>
      <c r="E17" s="23">
        <f t="shared" si="1"/>
        <v>5</v>
      </c>
      <c r="F17" s="23"/>
      <c r="G17" s="28"/>
      <c r="H17" s="28"/>
      <c r="I17" s="28"/>
      <c r="J17" s="38"/>
      <c r="K17" s="38"/>
      <c r="L17" s="38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D17" s="73">
        <f t="shared" si="2"/>
        <v>0</v>
      </c>
      <c r="AE17" s="73">
        <f t="shared" si="3"/>
        <v>0</v>
      </c>
      <c r="AF17" s="73"/>
    </row>
    <row r="18" spans="1:32" ht="18" customHeight="1">
      <c r="A18" s="10">
        <f t="shared" si="0"/>
        <v>45478</v>
      </c>
      <c r="B18" s="10"/>
      <c r="C18" s="10"/>
      <c r="D18" s="10"/>
      <c r="E18" s="23">
        <f t="shared" si="1"/>
        <v>6</v>
      </c>
      <c r="F18" s="23"/>
      <c r="G18" s="28"/>
      <c r="H18" s="28"/>
      <c r="I18" s="28"/>
      <c r="J18" s="38"/>
      <c r="K18" s="38"/>
      <c r="L18" s="38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D18" s="73">
        <f t="shared" si="2"/>
        <v>0</v>
      </c>
      <c r="AE18" s="73">
        <f t="shared" si="3"/>
        <v>0</v>
      </c>
      <c r="AF18" s="73"/>
    </row>
    <row r="19" spans="1:32" ht="18" customHeight="1">
      <c r="A19" s="10">
        <f t="shared" si="0"/>
        <v>45479</v>
      </c>
      <c r="B19" s="10"/>
      <c r="C19" s="10"/>
      <c r="D19" s="10"/>
      <c r="E19" s="23">
        <f t="shared" si="1"/>
        <v>7</v>
      </c>
      <c r="F19" s="23"/>
      <c r="G19" s="28"/>
      <c r="H19" s="28"/>
      <c r="I19" s="28"/>
      <c r="J19" s="38"/>
      <c r="K19" s="38"/>
      <c r="L19" s="38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D19" s="73">
        <f t="shared" si="2"/>
        <v>0</v>
      </c>
      <c r="AE19" s="73">
        <f t="shared" si="3"/>
        <v>0</v>
      </c>
      <c r="AF19" s="73"/>
    </row>
    <row r="20" spans="1:32" ht="18" customHeight="1">
      <c r="A20" s="10">
        <f t="shared" si="0"/>
        <v>45480</v>
      </c>
      <c r="B20" s="10"/>
      <c r="C20" s="10"/>
      <c r="D20" s="10"/>
      <c r="E20" s="23">
        <f t="shared" si="1"/>
        <v>1</v>
      </c>
      <c r="F20" s="23"/>
      <c r="G20" s="28"/>
      <c r="H20" s="28"/>
      <c r="I20" s="28"/>
      <c r="J20" s="38"/>
      <c r="K20" s="38"/>
      <c r="L20" s="38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D20" s="73">
        <f t="shared" si="2"/>
        <v>0</v>
      </c>
      <c r="AE20" s="73">
        <f t="shared" si="3"/>
        <v>0</v>
      </c>
      <c r="AF20" s="73"/>
    </row>
    <row r="21" spans="1:32" ht="18" customHeight="1">
      <c r="A21" s="10">
        <f t="shared" si="0"/>
        <v>45481</v>
      </c>
      <c r="B21" s="10"/>
      <c r="C21" s="10"/>
      <c r="D21" s="10"/>
      <c r="E21" s="23">
        <f t="shared" si="1"/>
        <v>2</v>
      </c>
      <c r="F21" s="23"/>
      <c r="G21" s="28"/>
      <c r="H21" s="28"/>
      <c r="I21" s="28"/>
      <c r="J21" s="38"/>
      <c r="K21" s="38"/>
      <c r="L21" s="38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D21" s="73">
        <f t="shared" si="2"/>
        <v>0</v>
      </c>
      <c r="AE21" s="73">
        <f t="shared" si="3"/>
        <v>0</v>
      </c>
      <c r="AF21" s="73"/>
    </row>
    <row r="22" spans="1:32" ht="18" customHeight="1">
      <c r="A22" s="10">
        <f t="shared" si="0"/>
        <v>45482</v>
      </c>
      <c r="B22" s="10"/>
      <c r="C22" s="10"/>
      <c r="D22" s="10"/>
      <c r="E22" s="23">
        <f t="shared" si="1"/>
        <v>3</v>
      </c>
      <c r="F22" s="23"/>
      <c r="G22" s="28"/>
      <c r="H22" s="28"/>
      <c r="I22" s="28"/>
      <c r="J22" s="38"/>
      <c r="K22" s="38"/>
      <c r="L22" s="38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D22" s="73">
        <f t="shared" si="2"/>
        <v>0</v>
      </c>
      <c r="AE22" s="73">
        <f t="shared" si="3"/>
        <v>0</v>
      </c>
      <c r="AF22" s="73"/>
    </row>
    <row r="23" spans="1:32" ht="18" customHeight="1">
      <c r="A23" s="10">
        <f t="shared" si="0"/>
        <v>45483</v>
      </c>
      <c r="B23" s="10"/>
      <c r="C23" s="10"/>
      <c r="D23" s="10"/>
      <c r="E23" s="23">
        <f t="shared" si="1"/>
        <v>4</v>
      </c>
      <c r="F23" s="23"/>
      <c r="G23" s="28"/>
      <c r="H23" s="28"/>
      <c r="I23" s="28"/>
      <c r="J23" s="38"/>
      <c r="K23" s="38"/>
      <c r="L23" s="38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D23" s="73">
        <f t="shared" si="2"/>
        <v>0</v>
      </c>
      <c r="AE23" s="73">
        <f t="shared" si="3"/>
        <v>0</v>
      </c>
      <c r="AF23" s="73"/>
    </row>
    <row r="24" spans="1:32" ht="18" customHeight="1">
      <c r="A24" s="10">
        <f t="shared" si="0"/>
        <v>45484</v>
      </c>
      <c r="B24" s="10"/>
      <c r="C24" s="10"/>
      <c r="D24" s="10"/>
      <c r="E24" s="23">
        <f t="shared" si="1"/>
        <v>5</v>
      </c>
      <c r="F24" s="23"/>
      <c r="G24" s="28"/>
      <c r="H24" s="28"/>
      <c r="I24" s="28"/>
      <c r="J24" s="38"/>
      <c r="K24" s="38"/>
      <c r="L24" s="38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D24" s="73">
        <f t="shared" si="2"/>
        <v>0</v>
      </c>
      <c r="AE24" s="73">
        <f t="shared" si="3"/>
        <v>0</v>
      </c>
      <c r="AF24" s="73"/>
    </row>
    <row r="25" spans="1:32" ht="18" customHeight="1">
      <c r="A25" s="10">
        <f t="shared" si="0"/>
        <v>45485</v>
      </c>
      <c r="B25" s="10"/>
      <c r="C25" s="10"/>
      <c r="D25" s="10"/>
      <c r="E25" s="23">
        <f t="shared" si="1"/>
        <v>6</v>
      </c>
      <c r="F25" s="23"/>
      <c r="G25" s="28"/>
      <c r="H25" s="28"/>
      <c r="I25" s="28"/>
      <c r="J25" s="38"/>
      <c r="K25" s="38"/>
      <c r="L25" s="38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D25" s="73">
        <f t="shared" si="2"/>
        <v>0</v>
      </c>
      <c r="AE25" s="73">
        <f t="shared" si="3"/>
        <v>0</v>
      </c>
      <c r="AF25" s="73"/>
    </row>
    <row r="26" spans="1:32" ht="18" customHeight="1">
      <c r="A26" s="10">
        <f t="shared" si="0"/>
        <v>45486</v>
      </c>
      <c r="B26" s="10"/>
      <c r="C26" s="10"/>
      <c r="D26" s="10"/>
      <c r="E26" s="23">
        <f t="shared" si="1"/>
        <v>7</v>
      </c>
      <c r="F26" s="23"/>
      <c r="G26" s="28"/>
      <c r="H26" s="28"/>
      <c r="I26" s="28"/>
      <c r="J26" s="38"/>
      <c r="K26" s="38"/>
      <c r="L26" s="38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D26" s="73">
        <f t="shared" si="2"/>
        <v>0</v>
      </c>
      <c r="AE26" s="73">
        <f t="shared" si="3"/>
        <v>0</v>
      </c>
      <c r="AF26" s="73"/>
    </row>
    <row r="27" spans="1:32" ht="18" customHeight="1">
      <c r="A27" s="10">
        <f t="shared" si="0"/>
        <v>45487</v>
      </c>
      <c r="B27" s="10"/>
      <c r="C27" s="10"/>
      <c r="D27" s="10"/>
      <c r="E27" s="23">
        <f t="shared" si="1"/>
        <v>1</v>
      </c>
      <c r="F27" s="23"/>
      <c r="G27" s="28"/>
      <c r="H27" s="28"/>
      <c r="I27" s="28"/>
      <c r="J27" s="38"/>
      <c r="K27" s="38"/>
      <c r="L27" s="38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D27" s="73">
        <f t="shared" si="2"/>
        <v>0</v>
      </c>
      <c r="AE27" s="73">
        <f t="shared" si="3"/>
        <v>0</v>
      </c>
      <c r="AF27" s="73"/>
    </row>
    <row r="28" spans="1:32" ht="18" customHeight="1">
      <c r="A28" s="10">
        <f t="shared" si="0"/>
        <v>45488</v>
      </c>
      <c r="B28" s="10"/>
      <c r="C28" s="10"/>
      <c r="D28" s="10"/>
      <c r="E28" s="23">
        <f t="shared" si="1"/>
        <v>2</v>
      </c>
      <c r="F28" s="23"/>
      <c r="G28" s="28"/>
      <c r="H28" s="28"/>
      <c r="I28" s="28"/>
      <c r="J28" s="38"/>
      <c r="K28" s="38"/>
      <c r="L28" s="38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D28" s="73">
        <f t="shared" si="2"/>
        <v>0</v>
      </c>
      <c r="AE28" s="73">
        <f t="shared" si="3"/>
        <v>0</v>
      </c>
      <c r="AF28" s="73"/>
    </row>
    <row r="29" spans="1:32" ht="18" customHeight="1">
      <c r="A29" s="10">
        <f t="shared" si="0"/>
        <v>45489</v>
      </c>
      <c r="B29" s="10"/>
      <c r="C29" s="10"/>
      <c r="D29" s="10"/>
      <c r="E29" s="23">
        <f t="shared" si="1"/>
        <v>3</v>
      </c>
      <c r="F29" s="23"/>
      <c r="G29" s="28"/>
      <c r="H29" s="28"/>
      <c r="I29" s="28"/>
      <c r="J29" s="38"/>
      <c r="K29" s="38"/>
      <c r="L29" s="38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D29" s="73">
        <f t="shared" si="2"/>
        <v>0</v>
      </c>
      <c r="AE29" s="73">
        <f t="shared" si="3"/>
        <v>0</v>
      </c>
      <c r="AF29" s="73"/>
    </row>
    <row r="30" spans="1:32" ht="18" customHeight="1">
      <c r="A30" s="10">
        <f t="shared" si="0"/>
        <v>45490</v>
      </c>
      <c r="B30" s="10"/>
      <c r="C30" s="10"/>
      <c r="D30" s="10"/>
      <c r="E30" s="23">
        <f t="shared" si="1"/>
        <v>4</v>
      </c>
      <c r="F30" s="23"/>
      <c r="G30" s="28"/>
      <c r="H30" s="28"/>
      <c r="I30" s="28"/>
      <c r="J30" s="38"/>
      <c r="K30" s="38"/>
      <c r="L30" s="38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D30" s="73">
        <f t="shared" si="2"/>
        <v>0</v>
      </c>
      <c r="AE30" s="73">
        <f t="shared" si="3"/>
        <v>0</v>
      </c>
      <c r="AF30" s="73"/>
    </row>
    <row r="31" spans="1:32" ht="18" customHeight="1">
      <c r="A31" s="10">
        <f t="shared" si="0"/>
        <v>45491</v>
      </c>
      <c r="B31" s="10"/>
      <c r="C31" s="10"/>
      <c r="D31" s="10"/>
      <c r="E31" s="23">
        <f t="shared" si="1"/>
        <v>5</v>
      </c>
      <c r="F31" s="23"/>
      <c r="G31" s="28"/>
      <c r="H31" s="28"/>
      <c r="I31" s="28"/>
      <c r="J31" s="38"/>
      <c r="K31" s="38"/>
      <c r="L31" s="38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D31" s="73">
        <f t="shared" si="2"/>
        <v>0</v>
      </c>
      <c r="AE31" s="73">
        <f t="shared" si="3"/>
        <v>0</v>
      </c>
      <c r="AF31" s="73"/>
    </row>
    <row r="32" spans="1:32" ht="18" customHeight="1">
      <c r="A32" s="10">
        <f t="shared" si="0"/>
        <v>45492</v>
      </c>
      <c r="B32" s="10"/>
      <c r="C32" s="10"/>
      <c r="D32" s="10"/>
      <c r="E32" s="23">
        <f t="shared" si="1"/>
        <v>6</v>
      </c>
      <c r="F32" s="23"/>
      <c r="G32" s="28"/>
      <c r="H32" s="28"/>
      <c r="I32" s="28"/>
      <c r="J32" s="38"/>
      <c r="K32" s="38"/>
      <c r="L32" s="38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D32" s="73">
        <f t="shared" si="2"/>
        <v>0</v>
      </c>
      <c r="AE32" s="73">
        <f t="shared" si="3"/>
        <v>0</v>
      </c>
      <c r="AF32" s="73"/>
    </row>
    <row r="33" spans="1:32" ht="18" customHeight="1">
      <c r="A33" s="10">
        <f t="shared" si="0"/>
        <v>45493</v>
      </c>
      <c r="B33" s="10"/>
      <c r="C33" s="10"/>
      <c r="D33" s="10"/>
      <c r="E33" s="23">
        <f t="shared" si="1"/>
        <v>7</v>
      </c>
      <c r="F33" s="23"/>
      <c r="G33" s="28"/>
      <c r="H33" s="28"/>
      <c r="I33" s="28"/>
      <c r="J33" s="38"/>
      <c r="K33" s="38"/>
      <c r="L33" s="38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D33" s="73">
        <f t="shared" si="2"/>
        <v>0</v>
      </c>
      <c r="AE33" s="73">
        <f t="shared" si="3"/>
        <v>0</v>
      </c>
      <c r="AF33" s="73"/>
    </row>
    <row r="34" spans="1:32" ht="18" customHeight="1">
      <c r="A34" s="10">
        <f t="shared" si="0"/>
        <v>45494</v>
      </c>
      <c r="B34" s="10"/>
      <c r="C34" s="10"/>
      <c r="D34" s="10"/>
      <c r="E34" s="23">
        <f t="shared" si="1"/>
        <v>1</v>
      </c>
      <c r="F34" s="23"/>
      <c r="G34" s="28"/>
      <c r="H34" s="28"/>
      <c r="I34" s="28"/>
      <c r="J34" s="38"/>
      <c r="K34" s="38"/>
      <c r="L34" s="38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D34" s="73">
        <f t="shared" si="2"/>
        <v>0</v>
      </c>
      <c r="AE34" s="73">
        <f t="shared" si="3"/>
        <v>0</v>
      </c>
      <c r="AF34" s="73"/>
    </row>
    <row r="35" spans="1:32" ht="18" customHeight="1">
      <c r="A35" s="10">
        <f t="shared" si="0"/>
        <v>45495</v>
      </c>
      <c r="B35" s="10"/>
      <c r="C35" s="10"/>
      <c r="D35" s="10"/>
      <c r="E35" s="23">
        <f t="shared" si="1"/>
        <v>2</v>
      </c>
      <c r="F35" s="23"/>
      <c r="G35" s="28"/>
      <c r="H35" s="28"/>
      <c r="I35" s="28"/>
      <c r="J35" s="38"/>
      <c r="K35" s="38"/>
      <c r="L35" s="38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D35" s="73">
        <f t="shared" si="2"/>
        <v>0</v>
      </c>
      <c r="AE35" s="73">
        <f t="shared" si="3"/>
        <v>0</v>
      </c>
      <c r="AF35" s="73"/>
    </row>
    <row r="36" spans="1:32" ht="18" customHeight="1">
      <c r="A36" s="10">
        <f t="shared" si="0"/>
        <v>45496</v>
      </c>
      <c r="B36" s="10"/>
      <c r="C36" s="10"/>
      <c r="D36" s="10"/>
      <c r="E36" s="23">
        <f t="shared" si="1"/>
        <v>3</v>
      </c>
      <c r="F36" s="23"/>
      <c r="G36" s="28"/>
      <c r="H36" s="28"/>
      <c r="I36" s="28"/>
      <c r="J36" s="38"/>
      <c r="K36" s="38"/>
      <c r="L36" s="38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D36" s="73">
        <f t="shared" si="2"/>
        <v>0</v>
      </c>
      <c r="AE36" s="73">
        <f t="shared" si="3"/>
        <v>0</v>
      </c>
      <c r="AF36" s="73"/>
    </row>
    <row r="37" spans="1:32" ht="18" customHeight="1">
      <c r="A37" s="10">
        <f t="shared" si="0"/>
        <v>45497</v>
      </c>
      <c r="B37" s="10"/>
      <c r="C37" s="10"/>
      <c r="D37" s="10"/>
      <c r="E37" s="23">
        <f t="shared" si="1"/>
        <v>4</v>
      </c>
      <c r="F37" s="23"/>
      <c r="G37" s="28"/>
      <c r="H37" s="28"/>
      <c r="I37" s="28"/>
      <c r="J37" s="38"/>
      <c r="K37" s="38"/>
      <c r="L37" s="38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D37" s="73">
        <f t="shared" si="2"/>
        <v>0</v>
      </c>
      <c r="AE37" s="73">
        <f t="shared" si="3"/>
        <v>0</v>
      </c>
      <c r="AF37" s="73"/>
    </row>
    <row r="38" spans="1:32" ht="18" customHeight="1">
      <c r="A38" s="10">
        <f t="shared" si="0"/>
        <v>45498</v>
      </c>
      <c r="B38" s="10"/>
      <c r="C38" s="10"/>
      <c r="D38" s="10"/>
      <c r="E38" s="23">
        <f t="shared" si="1"/>
        <v>5</v>
      </c>
      <c r="F38" s="23"/>
      <c r="G38" s="28"/>
      <c r="H38" s="28"/>
      <c r="I38" s="28"/>
      <c r="J38" s="38"/>
      <c r="K38" s="38"/>
      <c r="L38" s="38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D38" s="73">
        <f t="shared" si="2"/>
        <v>0</v>
      </c>
      <c r="AE38" s="73">
        <f t="shared" si="3"/>
        <v>0</v>
      </c>
      <c r="AF38" s="73"/>
    </row>
    <row r="39" spans="1:32" ht="18" customHeight="1">
      <c r="A39" s="10">
        <f t="shared" si="0"/>
        <v>45499</v>
      </c>
      <c r="B39" s="10"/>
      <c r="C39" s="10"/>
      <c r="D39" s="10"/>
      <c r="E39" s="23">
        <f t="shared" si="1"/>
        <v>6</v>
      </c>
      <c r="F39" s="23"/>
      <c r="G39" s="28"/>
      <c r="H39" s="28"/>
      <c r="I39" s="28"/>
      <c r="J39" s="38"/>
      <c r="K39" s="38"/>
      <c r="L39" s="38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D39" s="73">
        <f t="shared" si="2"/>
        <v>0</v>
      </c>
      <c r="AE39" s="73">
        <f t="shared" si="3"/>
        <v>0</v>
      </c>
      <c r="AF39" s="73"/>
    </row>
    <row r="40" spans="1:32" ht="18" customHeight="1">
      <c r="A40" s="10">
        <f t="shared" si="0"/>
        <v>45500</v>
      </c>
      <c r="B40" s="10"/>
      <c r="C40" s="10"/>
      <c r="D40" s="10"/>
      <c r="E40" s="23">
        <f t="shared" si="1"/>
        <v>7</v>
      </c>
      <c r="F40" s="23"/>
      <c r="G40" s="28"/>
      <c r="H40" s="28"/>
      <c r="I40" s="28"/>
      <c r="J40" s="38"/>
      <c r="K40" s="38"/>
      <c r="L40" s="38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D40" s="73">
        <f t="shared" si="2"/>
        <v>0</v>
      </c>
      <c r="AE40" s="73">
        <f t="shared" si="3"/>
        <v>0</v>
      </c>
      <c r="AF40" s="73"/>
    </row>
    <row r="41" spans="1:32" ht="18" customHeight="1">
      <c r="A41" s="10">
        <f t="shared" si="0"/>
        <v>45501</v>
      </c>
      <c r="B41" s="10"/>
      <c r="C41" s="10"/>
      <c r="D41" s="10"/>
      <c r="E41" s="23">
        <f t="shared" si="1"/>
        <v>1</v>
      </c>
      <c r="F41" s="23"/>
      <c r="G41" s="28"/>
      <c r="H41" s="28"/>
      <c r="I41" s="28"/>
      <c r="J41" s="38"/>
      <c r="K41" s="38"/>
      <c r="L41" s="38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D41" s="73">
        <f t="shared" si="2"/>
        <v>0</v>
      </c>
      <c r="AE41" s="73">
        <f t="shared" si="3"/>
        <v>0</v>
      </c>
      <c r="AF41" s="73"/>
    </row>
    <row r="42" spans="1:32" ht="18" customHeight="1">
      <c r="A42" s="10">
        <f t="shared" si="0"/>
        <v>45502</v>
      </c>
      <c r="B42" s="10"/>
      <c r="C42" s="10"/>
      <c r="D42" s="10"/>
      <c r="E42" s="23">
        <f t="shared" si="1"/>
        <v>2</v>
      </c>
      <c r="F42" s="23"/>
      <c r="G42" s="28"/>
      <c r="H42" s="28"/>
      <c r="I42" s="28"/>
      <c r="J42" s="38"/>
      <c r="K42" s="38"/>
      <c r="L42" s="38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D42" s="73">
        <f t="shared" si="2"/>
        <v>0</v>
      </c>
      <c r="AE42" s="73">
        <f t="shared" si="3"/>
        <v>0</v>
      </c>
      <c r="AF42" s="73"/>
    </row>
    <row r="43" spans="1:32" ht="18" customHeight="1">
      <c r="A43" s="10">
        <f t="shared" si="0"/>
        <v>45503</v>
      </c>
      <c r="B43" s="10"/>
      <c r="C43" s="10"/>
      <c r="D43" s="10"/>
      <c r="E43" s="23">
        <f t="shared" si="1"/>
        <v>3</v>
      </c>
      <c r="F43" s="23"/>
      <c r="G43" s="28"/>
      <c r="H43" s="28"/>
      <c r="I43" s="28"/>
      <c r="J43" s="38"/>
      <c r="K43" s="38"/>
      <c r="L43" s="38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D43" s="73">
        <f t="shared" si="2"/>
        <v>0</v>
      </c>
      <c r="AE43" s="73">
        <f t="shared" si="3"/>
        <v>0</v>
      </c>
      <c r="AF43" s="73"/>
    </row>
    <row r="44" spans="1:32" ht="18" customHeight="1">
      <c r="A44" s="11">
        <f t="shared" si="0"/>
        <v>45504</v>
      </c>
      <c r="B44" s="11"/>
      <c r="C44" s="11"/>
      <c r="D44" s="11"/>
      <c r="E44" s="24">
        <f t="shared" si="1"/>
        <v>4</v>
      </c>
      <c r="F44" s="24"/>
      <c r="G44" s="28"/>
      <c r="H44" s="28"/>
      <c r="I44" s="28"/>
      <c r="J44" s="39"/>
      <c r="K44" s="39"/>
      <c r="L44" s="39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D44" s="73">
        <f t="shared" si="2"/>
        <v>0</v>
      </c>
      <c r="AE44" s="73">
        <f t="shared" si="3"/>
        <v>0</v>
      </c>
      <c r="AF44" s="73"/>
    </row>
    <row r="45" spans="1:32" ht="18" customHeight="1">
      <c r="A45" s="12" t="s">
        <v>7</v>
      </c>
      <c r="B45" s="12"/>
      <c r="C45" s="12"/>
      <c r="D45" s="12"/>
      <c r="E45" s="12"/>
      <c r="F45" s="12"/>
      <c r="G45" s="29">
        <f>COUNTA($G$14:$I$44)-COUNTIF($G$14:$I$44,"除外日")</f>
        <v>0</v>
      </c>
      <c r="H45" s="29"/>
      <c r="I45" s="29"/>
      <c r="J45" s="29" t="str">
        <f>IF(A5="月間現場閉所計画書","",COUNTA($J$14:$L$44)-COUNTIF($J$14:$L$44,"除外日"))</f>
        <v/>
      </c>
      <c r="K45" s="29"/>
      <c r="L45" s="29"/>
      <c r="M45" s="45" t="str">
        <f>IF(A5="月間現場閉所計画書","※対象の土日の日数【計画時】："&amp;$W$50&amp;"日","※対象の土日の日数："&amp;$W$50&amp;"日")</f>
        <v>※対象の土日の日数【計画時】：0日</v>
      </c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67"/>
      <c r="AD45" s="72"/>
      <c r="AE45" s="72"/>
      <c r="AF45" s="72"/>
    </row>
    <row r="46" spans="1:32" ht="18" customHeight="1">
      <c r="A46" s="13" t="s">
        <v>26</v>
      </c>
      <c r="B46" s="13"/>
      <c r="C46" s="13"/>
      <c r="D46" s="13"/>
      <c r="E46" s="13"/>
      <c r="F46" s="13"/>
      <c r="G46" s="30">
        <f>COUNTIF($G$14:$I$44,"作業日")</f>
        <v>0</v>
      </c>
      <c r="H46" s="30"/>
      <c r="I46" s="30"/>
      <c r="J46" s="30" t="str">
        <f>IF(A5="月間現場閉所計画書","",COUNTIF($J$14:$L$44,"作業日")+COUNTIF($J$14:$L$44,"振替作業日"))</f>
        <v/>
      </c>
      <c r="K46" s="30"/>
      <c r="L46" s="30"/>
      <c r="M46" s="46" t="s">
        <v>42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68"/>
      <c r="AD46" s="72"/>
      <c r="AE46" s="72"/>
      <c r="AF46" s="72"/>
    </row>
    <row r="47" spans="1:32" ht="18" customHeight="1">
      <c r="A47" s="13" t="s">
        <v>27</v>
      </c>
      <c r="B47" s="13"/>
      <c r="C47" s="13"/>
      <c r="D47" s="13"/>
      <c r="E47" s="13"/>
      <c r="F47" s="13"/>
      <c r="G47" s="30">
        <f>COUNTIF($G$14:$I$44,"閉所日")</f>
        <v>0</v>
      </c>
      <c r="H47" s="30"/>
      <c r="I47" s="30"/>
      <c r="J47" s="30" t="str">
        <f>IF(A5="月間現場閉所計画書","",COUNTIF($J$14:$L$44,"閉所日")+COUNTIF($J$14:$L$44,"振替閉所日"))</f>
        <v/>
      </c>
      <c r="K47" s="30"/>
      <c r="L47" s="30"/>
      <c r="M47" s="47" t="s">
        <v>37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69"/>
      <c r="AD47" s="72"/>
      <c r="AE47" s="72"/>
      <c r="AF47" s="72"/>
    </row>
    <row r="48" spans="1:32" ht="18" customHeight="1">
      <c r="A48" s="14" t="s">
        <v>31</v>
      </c>
      <c r="B48" s="14"/>
      <c r="C48" s="14"/>
      <c r="D48" s="14"/>
      <c r="E48" s="14"/>
      <c r="F48" s="14"/>
      <c r="G48" s="31">
        <f>IF(G45=0,0,ROUNDDOWN(G50,3))</f>
        <v>0</v>
      </c>
      <c r="H48" s="31"/>
      <c r="I48" s="31"/>
      <c r="J48" s="31" t="str">
        <f>IF(A5="月間現場閉所計画書","",IF(J45=0,0,ROUNDDOWN(J50,3)))</f>
        <v/>
      </c>
      <c r="K48" s="31"/>
      <c r="L48" s="31"/>
      <c r="M48" s="48" t="s">
        <v>45</v>
      </c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64" t="str">
        <f>IF($J$48="","",IF($J$45=0,"達成",IF($J$48&gt;=0.285,"達成",IF($J$47&gt;=$W$50,"達成","未達成"))))</f>
        <v/>
      </c>
      <c r="AA48" s="64"/>
      <c r="AB48" s="70"/>
    </row>
    <row r="49" spans="7:32" ht="18" customHeight="1"/>
    <row r="50" spans="7:32" ht="18" customHeight="1">
      <c r="G50" s="32" t="e">
        <f>G47/G45</f>
        <v>#DIV/0!</v>
      </c>
      <c r="H50" s="35"/>
      <c r="I50" s="35"/>
      <c r="J50" s="35" t="e">
        <f>J47/J45</f>
        <v>#VALUE!</v>
      </c>
      <c r="K50" s="35"/>
      <c r="L50" s="40"/>
      <c r="M50" s="49">
        <f>C7+2018</f>
        <v>2024</v>
      </c>
      <c r="N50" s="55"/>
      <c r="O50" s="55"/>
      <c r="P50" s="55"/>
      <c r="Q50" s="55" t="s">
        <v>8</v>
      </c>
      <c r="R50" s="58"/>
      <c r="S50" s="49">
        <f>G7</f>
        <v>7</v>
      </c>
      <c r="T50" s="55"/>
      <c r="U50" s="55" t="s">
        <v>25</v>
      </c>
      <c r="V50" s="58"/>
      <c r="W50" s="61">
        <f>IF(A5="月間現場閉所計画書",SUM(AD14:AD44),SUM(AE14:AE44))</f>
        <v>0</v>
      </c>
      <c r="X50" s="62"/>
      <c r="Y50" s="63"/>
      <c r="AD50" s="74"/>
      <c r="AE50" s="74"/>
      <c r="AF50" s="74"/>
    </row>
    <row r="51" spans="7:32" ht="18" customHeight="1">
      <c r="M51" s="50"/>
      <c r="N51" s="50"/>
      <c r="O51" s="50"/>
      <c r="P51" s="50"/>
      <c r="Q51" s="56"/>
      <c r="R51" s="56"/>
      <c r="S51" s="50"/>
      <c r="T51" s="50"/>
      <c r="U51" s="56"/>
      <c r="V51" s="56"/>
    </row>
    <row r="52" spans="7:32" ht="18" customHeight="1"/>
    <row r="53" spans="7:32" ht="18" customHeight="1"/>
    <row r="55" spans="7:32" ht="18" customHeight="1">
      <c r="Z55" s="65"/>
    </row>
  </sheetData>
  <sheetProtection password="B922" sheet="1" objects="1" scenarios="1"/>
  <mergeCells count="208">
    <mergeCell ref="S5:AB5"/>
    <mergeCell ref="M7:Q7"/>
    <mergeCell ref="R7:AB7"/>
    <mergeCell ref="M8:Q8"/>
    <mergeCell ref="R8:AB8"/>
    <mergeCell ref="A10:C10"/>
    <mergeCell ref="D10:P10"/>
    <mergeCell ref="Q10:S10"/>
    <mergeCell ref="T10:AB10"/>
    <mergeCell ref="A11:C11"/>
    <mergeCell ref="D11:P11"/>
    <mergeCell ref="Q11:S11"/>
    <mergeCell ref="T11:AB11"/>
    <mergeCell ref="A13:D13"/>
    <mergeCell ref="E13:F13"/>
    <mergeCell ref="G13:I13"/>
    <mergeCell ref="J13:L13"/>
    <mergeCell ref="M13:AB13"/>
    <mergeCell ref="AD13:AH13"/>
    <mergeCell ref="A14:D14"/>
    <mergeCell ref="E14:F14"/>
    <mergeCell ref="G14:I14"/>
    <mergeCell ref="J14:L14"/>
    <mergeCell ref="M14:AB14"/>
    <mergeCell ref="A15:D15"/>
    <mergeCell ref="E15:F15"/>
    <mergeCell ref="G15:I15"/>
    <mergeCell ref="J15:L15"/>
    <mergeCell ref="M15:AB15"/>
    <mergeCell ref="A16:D16"/>
    <mergeCell ref="E16:F16"/>
    <mergeCell ref="G16:I16"/>
    <mergeCell ref="J16:L16"/>
    <mergeCell ref="M16:AB16"/>
    <mergeCell ref="A17:D17"/>
    <mergeCell ref="E17:F17"/>
    <mergeCell ref="G17:I17"/>
    <mergeCell ref="J17:L17"/>
    <mergeCell ref="M17:AB17"/>
    <mergeCell ref="A18:D18"/>
    <mergeCell ref="E18:F18"/>
    <mergeCell ref="G18:I18"/>
    <mergeCell ref="J18:L18"/>
    <mergeCell ref="M18:AB18"/>
    <mergeCell ref="A19:D19"/>
    <mergeCell ref="E19:F19"/>
    <mergeCell ref="G19:I19"/>
    <mergeCell ref="J19:L19"/>
    <mergeCell ref="M19:AB19"/>
    <mergeCell ref="A20:D20"/>
    <mergeCell ref="E20:F20"/>
    <mergeCell ref="G20:I20"/>
    <mergeCell ref="J20:L20"/>
    <mergeCell ref="M20:AB20"/>
    <mergeCell ref="A21:D21"/>
    <mergeCell ref="E21:F21"/>
    <mergeCell ref="G21:I21"/>
    <mergeCell ref="J21:L21"/>
    <mergeCell ref="M21:AB21"/>
    <mergeCell ref="A22:D22"/>
    <mergeCell ref="E22:F22"/>
    <mergeCell ref="G22:I22"/>
    <mergeCell ref="J22:L22"/>
    <mergeCell ref="M22:AB22"/>
    <mergeCell ref="A23:D23"/>
    <mergeCell ref="E23:F23"/>
    <mergeCell ref="G23:I23"/>
    <mergeCell ref="J23:L23"/>
    <mergeCell ref="M23:AB23"/>
    <mergeCell ref="A24:D24"/>
    <mergeCell ref="E24:F24"/>
    <mergeCell ref="G24:I24"/>
    <mergeCell ref="J24:L24"/>
    <mergeCell ref="M24:AB24"/>
    <mergeCell ref="A25:D25"/>
    <mergeCell ref="E25:F25"/>
    <mergeCell ref="G25:I25"/>
    <mergeCell ref="J25:L25"/>
    <mergeCell ref="M25:AB25"/>
    <mergeCell ref="A26:D26"/>
    <mergeCell ref="E26:F26"/>
    <mergeCell ref="G26:I26"/>
    <mergeCell ref="J26:L26"/>
    <mergeCell ref="M26:AB26"/>
    <mergeCell ref="A27:D27"/>
    <mergeCell ref="E27:F27"/>
    <mergeCell ref="G27:I27"/>
    <mergeCell ref="J27:L27"/>
    <mergeCell ref="M27:AB27"/>
    <mergeCell ref="A28:D28"/>
    <mergeCell ref="E28:F28"/>
    <mergeCell ref="G28:I28"/>
    <mergeCell ref="J28:L28"/>
    <mergeCell ref="M28:AB28"/>
    <mergeCell ref="A29:D29"/>
    <mergeCell ref="E29:F29"/>
    <mergeCell ref="G29:I29"/>
    <mergeCell ref="J29:L29"/>
    <mergeCell ref="M29:AB29"/>
    <mergeCell ref="A30:D30"/>
    <mergeCell ref="E30:F30"/>
    <mergeCell ref="G30:I30"/>
    <mergeCell ref="J30:L30"/>
    <mergeCell ref="M30:AB30"/>
    <mergeCell ref="A31:D31"/>
    <mergeCell ref="E31:F31"/>
    <mergeCell ref="G31:I31"/>
    <mergeCell ref="J31:L31"/>
    <mergeCell ref="M31:AB31"/>
    <mergeCell ref="A32:D32"/>
    <mergeCell ref="E32:F32"/>
    <mergeCell ref="G32:I32"/>
    <mergeCell ref="J32:L32"/>
    <mergeCell ref="M32:AB32"/>
    <mergeCell ref="A33:D33"/>
    <mergeCell ref="E33:F33"/>
    <mergeCell ref="G33:I33"/>
    <mergeCell ref="J33:L33"/>
    <mergeCell ref="M33:AB33"/>
    <mergeCell ref="A34:D34"/>
    <mergeCell ref="E34:F34"/>
    <mergeCell ref="G34:I34"/>
    <mergeCell ref="J34:L34"/>
    <mergeCell ref="M34:AB34"/>
    <mergeCell ref="A35:D35"/>
    <mergeCell ref="E35:F35"/>
    <mergeCell ref="G35:I35"/>
    <mergeCell ref="J35:L35"/>
    <mergeCell ref="M35:AB35"/>
    <mergeCell ref="A36:D36"/>
    <mergeCell ref="E36:F36"/>
    <mergeCell ref="G36:I36"/>
    <mergeCell ref="J36:L36"/>
    <mergeCell ref="M36:AB36"/>
    <mergeCell ref="A37:D37"/>
    <mergeCell ref="E37:F37"/>
    <mergeCell ref="G37:I37"/>
    <mergeCell ref="J37:L37"/>
    <mergeCell ref="M37:AB37"/>
    <mergeCell ref="A38:D38"/>
    <mergeCell ref="E38:F38"/>
    <mergeCell ref="G38:I38"/>
    <mergeCell ref="J38:L38"/>
    <mergeCell ref="M38:AB38"/>
    <mergeCell ref="A39:D39"/>
    <mergeCell ref="E39:F39"/>
    <mergeCell ref="G39:I39"/>
    <mergeCell ref="J39:L39"/>
    <mergeCell ref="M39:AB39"/>
    <mergeCell ref="A40:D40"/>
    <mergeCell ref="E40:F40"/>
    <mergeCell ref="G40:I40"/>
    <mergeCell ref="J40:L40"/>
    <mergeCell ref="M40:AB40"/>
    <mergeCell ref="A41:D41"/>
    <mergeCell ref="E41:F41"/>
    <mergeCell ref="G41:I41"/>
    <mergeCell ref="J41:L41"/>
    <mergeCell ref="M41:AB41"/>
    <mergeCell ref="A42:D42"/>
    <mergeCell ref="E42:F42"/>
    <mergeCell ref="G42:I42"/>
    <mergeCell ref="J42:L42"/>
    <mergeCell ref="M42:AB42"/>
    <mergeCell ref="A43:D43"/>
    <mergeCell ref="E43:F43"/>
    <mergeCell ref="G43:I43"/>
    <mergeCell ref="J43:L43"/>
    <mergeCell ref="M43:AB43"/>
    <mergeCell ref="A44:D44"/>
    <mergeCell ref="E44:F44"/>
    <mergeCell ref="G44:I44"/>
    <mergeCell ref="J44:L44"/>
    <mergeCell ref="M44:AB44"/>
    <mergeCell ref="A45:F45"/>
    <mergeCell ref="G45:I45"/>
    <mergeCell ref="J45:L45"/>
    <mergeCell ref="M45:AB45"/>
    <mergeCell ref="AD45:AF45"/>
    <mergeCell ref="A46:F46"/>
    <mergeCell ref="G46:I46"/>
    <mergeCell ref="J46:L46"/>
    <mergeCell ref="M46:AB46"/>
    <mergeCell ref="AD46:AF46"/>
    <mergeCell ref="A47:F47"/>
    <mergeCell ref="G47:I47"/>
    <mergeCell ref="J47:L47"/>
    <mergeCell ref="M47:AB47"/>
    <mergeCell ref="AD47:AF47"/>
    <mergeCell ref="A48:F48"/>
    <mergeCell ref="G48:I48"/>
    <mergeCell ref="J48:L48"/>
    <mergeCell ref="M48:Y48"/>
    <mergeCell ref="Z48:AB48"/>
    <mergeCell ref="G50:I50"/>
    <mergeCell ref="J50:L50"/>
    <mergeCell ref="M50:P50"/>
    <mergeCell ref="Q50:R50"/>
    <mergeCell ref="S50:T50"/>
    <mergeCell ref="U50:V50"/>
    <mergeCell ref="W50:Y50"/>
    <mergeCell ref="AD50:AF50"/>
    <mergeCell ref="A5:R6"/>
    <mergeCell ref="A7:B8"/>
    <mergeCell ref="C7:D8"/>
    <mergeCell ref="E7:F8"/>
    <mergeCell ref="G7:H8"/>
    <mergeCell ref="I7:J8"/>
  </mergeCells>
  <phoneticPr fontId="1" type="Hiragana"/>
  <conditionalFormatting sqref="A14:D44">
    <cfRule type="expression" dxfId="11" priority="3">
      <formula>WEEKDAY(E14)=7</formula>
    </cfRule>
    <cfRule type="expression" dxfId="10" priority="4">
      <formula>WEEKDAY(E14)=1</formula>
    </cfRule>
  </conditionalFormatting>
  <conditionalFormatting sqref="E14:F44">
    <cfRule type="expression" dxfId="9" priority="2">
      <formula>WEEKDAY(E14)=1</formula>
    </cfRule>
    <cfRule type="expression" dxfId="8" priority="1">
      <formula>WEEKDAY(E14)=7</formula>
    </cfRule>
  </conditionalFormatting>
  <dataValidations count="3">
    <dataValidation type="list" allowBlank="1" showDropDown="0" showInputMessage="1" showErrorMessage="1" sqref="G14:I44">
      <formula1>"作業日,閉所日,除外日"</formula1>
    </dataValidation>
    <dataValidation type="list" allowBlank="1" showDropDown="0" showInputMessage="1" showErrorMessage="1" sqref="A5:R6">
      <formula1>"月間現場閉所計画書,月間現場閉所実施報告書"</formula1>
    </dataValidation>
    <dataValidation type="list" allowBlank="1" showDropDown="0" showInputMessage="1" showErrorMessage="1" sqref="J14:L44">
      <formula1>"作業日,閉所日,除外日,振替作業日,振替閉所日"</formula1>
    </dataValidation>
  </dataValidations>
  <pageMargins left="0.78740157480314954" right="0" top="0.39370078740157477" bottom="0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5:BA55"/>
  <sheetViews>
    <sheetView view="pageBreakPreview" zoomScale="85" zoomScaleSheetLayoutView="85" workbookViewId="0"/>
  </sheetViews>
  <sheetFormatPr defaultRowHeight="18" customHeight="1"/>
  <cols>
    <col min="1" max="16382" width="3" style="1" customWidth="1"/>
    <col min="16383" max="16384" width="8.796875" style="1" customWidth="1"/>
  </cols>
  <sheetData>
    <row r="1" spans="1:53" ht="18" customHeight="1"/>
    <row r="2" spans="1:53" ht="18" customHeight="1"/>
    <row r="3" spans="1:53" ht="18" customHeight="1"/>
    <row r="5" spans="1:53" ht="18" customHeight="1">
      <c r="A5" s="2" t="s">
        <v>30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88">
        <v>45505</v>
      </c>
      <c r="T5" s="89"/>
      <c r="U5" s="89"/>
      <c r="V5" s="89"/>
      <c r="W5" s="89"/>
      <c r="X5" s="89"/>
      <c r="Y5" s="89"/>
      <c r="Z5" s="89"/>
      <c r="AA5" s="89"/>
      <c r="AB5" s="89"/>
    </row>
    <row r="6" spans="1:5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53" ht="18" customHeight="1">
      <c r="A7" s="3" t="s">
        <v>10</v>
      </c>
      <c r="B7" s="15"/>
      <c r="C7" s="76">
        <v>6</v>
      </c>
      <c r="D7" s="78"/>
      <c r="E7" s="18" t="s">
        <v>8</v>
      </c>
      <c r="F7" s="25"/>
      <c r="G7" s="78">
        <v>8</v>
      </c>
      <c r="H7" s="82"/>
      <c r="I7" s="33" t="s">
        <v>25</v>
      </c>
      <c r="J7" s="36"/>
      <c r="K7" s="5"/>
      <c r="L7" s="20"/>
      <c r="M7" s="41" t="s">
        <v>0</v>
      </c>
      <c r="N7" s="41"/>
      <c r="O7" s="41"/>
      <c r="P7" s="41"/>
      <c r="Q7" s="41"/>
      <c r="R7" s="87" t="s">
        <v>36</v>
      </c>
      <c r="S7" s="87"/>
      <c r="T7" s="87"/>
      <c r="U7" s="87"/>
      <c r="V7" s="87"/>
      <c r="W7" s="87"/>
      <c r="X7" s="87"/>
      <c r="Y7" s="87"/>
      <c r="Z7" s="87"/>
      <c r="AA7" s="87"/>
      <c r="AB7" s="87"/>
      <c r="AW7" s="75"/>
      <c r="AX7" s="75"/>
      <c r="AY7" s="75"/>
      <c r="AZ7" s="75"/>
      <c r="BA7" s="75"/>
    </row>
    <row r="8" spans="1:53" ht="18" customHeight="1">
      <c r="A8" s="4"/>
      <c r="B8" s="16"/>
      <c r="C8" s="77"/>
      <c r="D8" s="79"/>
      <c r="E8" s="19"/>
      <c r="F8" s="26"/>
      <c r="G8" s="79"/>
      <c r="H8" s="83"/>
      <c r="I8" s="34"/>
      <c r="J8" s="37"/>
      <c r="K8" s="5"/>
      <c r="L8" s="20"/>
      <c r="M8" s="41" t="s">
        <v>5</v>
      </c>
      <c r="N8" s="41"/>
      <c r="O8" s="41"/>
      <c r="P8" s="41"/>
      <c r="Q8" s="41"/>
      <c r="R8" s="87" t="s">
        <v>46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X8" s="75"/>
      <c r="AY8" s="75"/>
      <c r="AZ8" s="75"/>
      <c r="BA8" s="75"/>
    </row>
    <row r="9" spans="1:53" ht="10" customHeight="1">
      <c r="A9" s="5"/>
      <c r="B9" s="5"/>
      <c r="C9" s="5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53" ht="18" customHeight="1">
      <c r="A10" s="6" t="s">
        <v>9</v>
      </c>
      <c r="B10" s="17"/>
      <c r="C10" s="17"/>
      <c r="D10" s="80" t="s">
        <v>29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6" t="s">
        <v>17</v>
      </c>
      <c r="R10" s="17"/>
      <c r="S10" s="17"/>
      <c r="T10" s="80" t="s">
        <v>12</v>
      </c>
      <c r="U10" s="80"/>
      <c r="V10" s="80"/>
      <c r="W10" s="80"/>
      <c r="X10" s="80"/>
      <c r="Y10" s="80"/>
      <c r="Z10" s="80"/>
      <c r="AA10" s="80"/>
      <c r="AB10" s="91"/>
    </row>
    <row r="11" spans="1:53" ht="18" customHeight="1">
      <c r="A11" s="6" t="s">
        <v>15</v>
      </c>
      <c r="B11" s="17"/>
      <c r="C11" s="17"/>
      <c r="D11" s="80" t="s">
        <v>38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6" t="s">
        <v>13</v>
      </c>
      <c r="R11" s="17"/>
      <c r="S11" s="17"/>
      <c r="T11" s="90">
        <v>45512</v>
      </c>
      <c r="U11" s="80"/>
      <c r="V11" s="80"/>
      <c r="W11" s="80"/>
      <c r="X11" s="80"/>
      <c r="Y11" s="80"/>
      <c r="Z11" s="80"/>
      <c r="AA11" s="80"/>
      <c r="AB11" s="91"/>
    </row>
    <row r="12" spans="1:53" ht="10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53" ht="18" customHeight="1">
      <c r="A13" s="8" t="s">
        <v>19</v>
      </c>
      <c r="B13" s="8"/>
      <c r="C13" s="8"/>
      <c r="D13" s="8"/>
      <c r="E13" s="8" t="s">
        <v>21</v>
      </c>
      <c r="F13" s="8"/>
      <c r="G13" s="27" t="s">
        <v>24</v>
      </c>
      <c r="H13" s="27"/>
      <c r="I13" s="27"/>
      <c r="J13" s="27" t="s">
        <v>4</v>
      </c>
      <c r="K13" s="27"/>
      <c r="L13" s="27"/>
      <c r="M13" s="27" t="s">
        <v>22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D13" s="71"/>
      <c r="AE13" s="71"/>
      <c r="AF13" s="71"/>
      <c r="AG13" s="71"/>
      <c r="AH13" s="71"/>
    </row>
    <row r="14" spans="1:53" ht="18" customHeight="1">
      <c r="A14" s="9">
        <f t="shared" ref="A14:A44" si="0">IF(DAY(DATE($M$50,$S$50,ROW()-13))=ROW()-13,DATE($M$50,$S$50,ROW()-13),"")</f>
        <v>45505</v>
      </c>
      <c r="B14" s="9"/>
      <c r="C14" s="9"/>
      <c r="D14" s="9"/>
      <c r="E14" s="22">
        <f t="shared" ref="E14:E44" si="1">IF(A14="","",WEEKDAY(A14))</f>
        <v>5</v>
      </c>
      <c r="F14" s="22"/>
      <c r="G14" s="81"/>
      <c r="H14" s="81"/>
      <c r="I14" s="81"/>
      <c r="J14" s="28"/>
      <c r="K14" s="28"/>
      <c r="L14" s="28"/>
      <c r="M14" s="84" t="s">
        <v>11</v>
      </c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D14" s="73">
        <f t="shared" ref="AD14:AD44" si="2">IF(AND(E14=7,OR(G14="",G14="除外日")),0,IF(AND(E14=1,OR(G14="",G14="除外日")),0,IF(E14=7,1,IF(E14=1,1,0))))</f>
        <v>0</v>
      </c>
      <c r="AE14" s="73">
        <f t="shared" ref="AE14:AE44" si="3">IF(AND(E14=7,OR(J14="",J14="除外日")),0,IF(AND(E14=1,OR(J14="",J14="除外日")),0,IF(E14=7,1,IF(E14=1,1,0))))</f>
        <v>0</v>
      </c>
      <c r="AF14" s="73"/>
    </row>
    <row r="15" spans="1:53" ht="18" customHeight="1">
      <c r="A15" s="10">
        <f t="shared" si="0"/>
        <v>45506</v>
      </c>
      <c r="B15" s="10"/>
      <c r="C15" s="10"/>
      <c r="D15" s="10"/>
      <c r="E15" s="23">
        <f t="shared" si="1"/>
        <v>6</v>
      </c>
      <c r="F15" s="23"/>
      <c r="G15" s="81" t="s">
        <v>34</v>
      </c>
      <c r="H15" s="81"/>
      <c r="I15" s="81"/>
      <c r="J15" s="38"/>
      <c r="K15" s="38"/>
      <c r="L15" s="38"/>
      <c r="M15" s="85" t="s">
        <v>40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D15" s="73">
        <f t="shared" si="2"/>
        <v>0</v>
      </c>
      <c r="AE15" s="73">
        <f t="shared" si="3"/>
        <v>0</v>
      </c>
      <c r="AF15" s="73"/>
    </row>
    <row r="16" spans="1:53" ht="18" customHeight="1">
      <c r="A16" s="10">
        <f t="shared" si="0"/>
        <v>45507</v>
      </c>
      <c r="B16" s="10"/>
      <c r="C16" s="10"/>
      <c r="D16" s="10"/>
      <c r="E16" s="23">
        <f t="shared" si="1"/>
        <v>7</v>
      </c>
      <c r="F16" s="23"/>
      <c r="G16" s="81" t="s">
        <v>34</v>
      </c>
      <c r="H16" s="81"/>
      <c r="I16" s="81"/>
      <c r="J16" s="38"/>
      <c r="K16" s="38"/>
      <c r="L16" s="38"/>
      <c r="M16" s="85" t="s">
        <v>6</v>
      </c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D16" s="73">
        <f t="shared" si="2"/>
        <v>0</v>
      </c>
      <c r="AE16" s="73">
        <f t="shared" si="3"/>
        <v>0</v>
      </c>
      <c r="AF16" s="73"/>
    </row>
    <row r="17" spans="1:32" ht="18" customHeight="1">
      <c r="A17" s="10">
        <f t="shared" si="0"/>
        <v>45508</v>
      </c>
      <c r="B17" s="10"/>
      <c r="C17" s="10"/>
      <c r="D17" s="10"/>
      <c r="E17" s="23">
        <f t="shared" si="1"/>
        <v>1</v>
      </c>
      <c r="F17" s="23"/>
      <c r="G17" s="81" t="s">
        <v>34</v>
      </c>
      <c r="H17" s="81"/>
      <c r="I17" s="81"/>
      <c r="J17" s="38"/>
      <c r="K17" s="38"/>
      <c r="L17" s="38"/>
      <c r="M17" s="85" t="s">
        <v>6</v>
      </c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D17" s="73">
        <f t="shared" si="2"/>
        <v>0</v>
      </c>
      <c r="AE17" s="73">
        <f t="shared" si="3"/>
        <v>0</v>
      </c>
      <c r="AF17" s="73"/>
    </row>
    <row r="18" spans="1:32" ht="18" customHeight="1">
      <c r="A18" s="10">
        <f t="shared" si="0"/>
        <v>45509</v>
      </c>
      <c r="B18" s="10"/>
      <c r="C18" s="10"/>
      <c r="D18" s="10"/>
      <c r="E18" s="23">
        <f t="shared" si="1"/>
        <v>2</v>
      </c>
      <c r="F18" s="23"/>
      <c r="G18" s="81" t="s">
        <v>34</v>
      </c>
      <c r="H18" s="81"/>
      <c r="I18" s="81"/>
      <c r="J18" s="38"/>
      <c r="K18" s="38"/>
      <c r="L18" s="38"/>
      <c r="M18" s="85" t="s">
        <v>6</v>
      </c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D18" s="73">
        <f t="shared" si="2"/>
        <v>0</v>
      </c>
      <c r="AE18" s="73">
        <f t="shared" si="3"/>
        <v>0</v>
      </c>
      <c r="AF18" s="73"/>
    </row>
    <row r="19" spans="1:32" ht="18" customHeight="1">
      <c r="A19" s="10">
        <f t="shared" si="0"/>
        <v>45510</v>
      </c>
      <c r="B19" s="10"/>
      <c r="C19" s="10"/>
      <c r="D19" s="10"/>
      <c r="E19" s="23">
        <f t="shared" si="1"/>
        <v>3</v>
      </c>
      <c r="F19" s="23"/>
      <c r="G19" s="81" t="s">
        <v>34</v>
      </c>
      <c r="H19" s="81"/>
      <c r="I19" s="81"/>
      <c r="J19" s="38"/>
      <c r="K19" s="38"/>
      <c r="L19" s="38"/>
      <c r="M19" s="85" t="s">
        <v>6</v>
      </c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D19" s="73">
        <f t="shared" si="2"/>
        <v>0</v>
      </c>
      <c r="AE19" s="73">
        <f t="shared" si="3"/>
        <v>0</v>
      </c>
      <c r="AF19" s="73"/>
    </row>
    <row r="20" spans="1:32" ht="18" customHeight="1">
      <c r="A20" s="10">
        <f t="shared" si="0"/>
        <v>45511</v>
      </c>
      <c r="B20" s="10"/>
      <c r="C20" s="10"/>
      <c r="D20" s="10"/>
      <c r="E20" s="23">
        <f t="shared" si="1"/>
        <v>4</v>
      </c>
      <c r="F20" s="23"/>
      <c r="G20" s="81" t="s">
        <v>34</v>
      </c>
      <c r="H20" s="81"/>
      <c r="I20" s="81"/>
      <c r="J20" s="38"/>
      <c r="K20" s="38"/>
      <c r="L20" s="38"/>
      <c r="M20" s="85" t="s">
        <v>6</v>
      </c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D20" s="73">
        <f t="shared" si="2"/>
        <v>0</v>
      </c>
      <c r="AE20" s="73">
        <f t="shared" si="3"/>
        <v>0</v>
      </c>
      <c r="AF20" s="73"/>
    </row>
    <row r="21" spans="1:32" ht="18" customHeight="1">
      <c r="A21" s="10">
        <f t="shared" si="0"/>
        <v>45512</v>
      </c>
      <c r="B21" s="10"/>
      <c r="C21" s="10"/>
      <c r="D21" s="10"/>
      <c r="E21" s="23">
        <f t="shared" si="1"/>
        <v>5</v>
      </c>
      <c r="F21" s="23"/>
      <c r="G21" s="81" t="s">
        <v>33</v>
      </c>
      <c r="H21" s="81"/>
      <c r="I21" s="81"/>
      <c r="J21" s="38"/>
      <c r="K21" s="38"/>
      <c r="L21" s="38"/>
      <c r="M21" s="85" t="s">
        <v>39</v>
      </c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D21" s="73">
        <f t="shared" si="2"/>
        <v>0</v>
      </c>
      <c r="AE21" s="73">
        <f t="shared" si="3"/>
        <v>0</v>
      </c>
      <c r="AF21" s="73"/>
    </row>
    <row r="22" spans="1:32" ht="18" customHeight="1">
      <c r="A22" s="10">
        <f t="shared" si="0"/>
        <v>45513</v>
      </c>
      <c r="B22" s="10"/>
      <c r="C22" s="10"/>
      <c r="D22" s="10"/>
      <c r="E22" s="23">
        <f t="shared" si="1"/>
        <v>6</v>
      </c>
      <c r="F22" s="23"/>
      <c r="G22" s="81" t="s">
        <v>33</v>
      </c>
      <c r="H22" s="81"/>
      <c r="I22" s="81"/>
      <c r="J22" s="38"/>
      <c r="K22" s="38"/>
      <c r="L22" s="38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D22" s="73">
        <f t="shared" si="2"/>
        <v>0</v>
      </c>
      <c r="AE22" s="73">
        <f t="shared" si="3"/>
        <v>0</v>
      </c>
      <c r="AF22" s="73"/>
    </row>
    <row r="23" spans="1:32" ht="18" customHeight="1">
      <c r="A23" s="10">
        <f t="shared" si="0"/>
        <v>45514</v>
      </c>
      <c r="B23" s="10"/>
      <c r="C23" s="10"/>
      <c r="D23" s="10"/>
      <c r="E23" s="23">
        <f t="shared" si="1"/>
        <v>7</v>
      </c>
      <c r="F23" s="23"/>
      <c r="G23" s="81" t="s">
        <v>20</v>
      </c>
      <c r="H23" s="81"/>
      <c r="I23" s="81"/>
      <c r="J23" s="38"/>
      <c r="K23" s="38"/>
      <c r="L23" s="38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D23" s="73">
        <f t="shared" si="2"/>
        <v>1</v>
      </c>
      <c r="AE23" s="73">
        <f t="shared" si="3"/>
        <v>0</v>
      </c>
      <c r="AF23" s="73"/>
    </row>
    <row r="24" spans="1:32" ht="18" customHeight="1">
      <c r="A24" s="10">
        <f t="shared" si="0"/>
        <v>45515</v>
      </c>
      <c r="B24" s="10"/>
      <c r="C24" s="10"/>
      <c r="D24" s="10"/>
      <c r="E24" s="23">
        <f t="shared" si="1"/>
        <v>1</v>
      </c>
      <c r="F24" s="23"/>
      <c r="G24" s="81" t="s">
        <v>20</v>
      </c>
      <c r="H24" s="81"/>
      <c r="I24" s="81"/>
      <c r="J24" s="38"/>
      <c r="K24" s="38"/>
      <c r="L24" s="38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D24" s="73">
        <f t="shared" si="2"/>
        <v>1</v>
      </c>
      <c r="AE24" s="73">
        <f t="shared" si="3"/>
        <v>0</v>
      </c>
      <c r="AF24" s="73"/>
    </row>
    <row r="25" spans="1:32" ht="18" customHeight="1">
      <c r="A25" s="10">
        <f t="shared" si="0"/>
        <v>45516</v>
      </c>
      <c r="B25" s="10"/>
      <c r="C25" s="10"/>
      <c r="D25" s="10"/>
      <c r="E25" s="23">
        <f t="shared" si="1"/>
        <v>2</v>
      </c>
      <c r="F25" s="23"/>
      <c r="G25" s="81" t="s">
        <v>33</v>
      </c>
      <c r="H25" s="81"/>
      <c r="I25" s="81"/>
      <c r="J25" s="38"/>
      <c r="K25" s="38"/>
      <c r="L25" s="38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D25" s="73">
        <f t="shared" si="2"/>
        <v>0</v>
      </c>
      <c r="AE25" s="73">
        <f t="shared" si="3"/>
        <v>0</v>
      </c>
      <c r="AF25" s="73"/>
    </row>
    <row r="26" spans="1:32" ht="18" customHeight="1">
      <c r="A26" s="10">
        <f t="shared" si="0"/>
        <v>45517</v>
      </c>
      <c r="B26" s="10"/>
      <c r="C26" s="10"/>
      <c r="D26" s="10"/>
      <c r="E26" s="23">
        <f t="shared" si="1"/>
        <v>3</v>
      </c>
      <c r="F26" s="23"/>
      <c r="G26" s="81" t="s">
        <v>33</v>
      </c>
      <c r="H26" s="81"/>
      <c r="I26" s="81"/>
      <c r="J26" s="38"/>
      <c r="K26" s="38"/>
      <c r="L26" s="38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D26" s="73">
        <f t="shared" si="2"/>
        <v>0</v>
      </c>
      <c r="AE26" s="73">
        <f t="shared" si="3"/>
        <v>0</v>
      </c>
      <c r="AF26" s="73"/>
    </row>
    <row r="27" spans="1:32" ht="18" customHeight="1">
      <c r="A27" s="10">
        <f t="shared" si="0"/>
        <v>45518</v>
      </c>
      <c r="B27" s="10"/>
      <c r="C27" s="10"/>
      <c r="D27" s="10"/>
      <c r="E27" s="23">
        <f t="shared" si="1"/>
        <v>4</v>
      </c>
      <c r="F27" s="23"/>
      <c r="G27" s="81" t="s">
        <v>34</v>
      </c>
      <c r="H27" s="81"/>
      <c r="I27" s="81"/>
      <c r="J27" s="38"/>
      <c r="K27" s="38"/>
      <c r="L27" s="38"/>
      <c r="M27" s="85" t="s">
        <v>41</v>
      </c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D27" s="73">
        <f t="shared" si="2"/>
        <v>0</v>
      </c>
      <c r="AE27" s="73">
        <f t="shared" si="3"/>
        <v>0</v>
      </c>
      <c r="AF27" s="73"/>
    </row>
    <row r="28" spans="1:32" ht="18" customHeight="1">
      <c r="A28" s="10">
        <f t="shared" si="0"/>
        <v>45519</v>
      </c>
      <c r="B28" s="10"/>
      <c r="C28" s="10"/>
      <c r="D28" s="10"/>
      <c r="E28" s="23">
        <f t="shared" si="1"/>
        <v>5</v>
      </c>
      <c r="F28" s="23"/>
      <c r="G28" s="81" t="s">
        <v>34</v>
      </c>
      <c r="H28" s="81"/>
      <c r="I28" s="81"/>
      <c r="J28" s="38"/>
      <c r="K28" s="38"/>
      <c r="L28" s="38"/>
      <c r="M28" s="85" t="s">
        <v>41</v>
      </c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D28" s="73">
        <f t="shared" si="2"/>
        <v>0</v>
      </c>
      <c r="AE28" s="73">
        <f t="shared" si="3"/>
        <v>0</v>
      </c>
      <c r="AF28" s="73"/>
    </row>
    <row r="29" spans="1:32" ht="18" customHeight="1">
      <c r="A29" s="10">
        <f t="shared" si="0"/>
        <v>45520</v>
      </c>
      <c r="B29" s="10"/>
      <c r="C29" s="10"/>
      <c r="D29" s="10"/>
      <c r="E29" s="23">
        <f t="shared" si="1"/>
        <v>6</v>
      </c>
      <c r="F29" s="23"/>
      <c r="G29" s="81" t="s">
        <v>34</v>
      </c>
      <c r="H29" s="81"/>
      <c r="I29" s="81"/>
      <c r="J29" s="38"/>
      <c r="K29" s="38"/>
      <c r="L29" s="38"/>
      <c r="M29" s="85" t="s">
        <v>41</v>
      </c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D29" s="73">
        <f t="shared" si="2"/>
        <v>0</v>
      </c>
      <c r="AE29" s="73">
        <f t="shared" si="3"/>
        <v>0</v>
      </c>
      <c r="AF29" s="73"/>
    </row>
    <row r="30" spans="1:32" ht="18" customHeight="1">
      <c r="A30" s="10">
        <f t="shared" si="0"/>
        <v>45521</v>
      </c>
      <c r="B30" s="10"/>
      <c r="C30" s="10"/>
      <c r="D30" s="10"/>
      <c r="E30" s="23">
        <f t="shared" si="1"/>
        <v>7</v>
      </c>
      <c r="F30" s="23"/>
      <c r="G30" s="81" t="s">
        <v>20</v>
      </c>
      <c r="H30" s="81"/>
      <c r="I30" s="81"/>
      <c r="J30" s="38"/>
      <c r="K30" s="38"/>
      <c r="L30" s="38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D30" s="73">
        <f t="shared" si="2"/>
        <v>1</v>
      </c>
      <c r="AE30" s="73">
        <f t="shared" si="3"/>
        <v>0</v>
      </c>
      <c r="AF30" s="73"/>
    </row>
    <row r="31" spans="1:32" ht="18" customHeight="1">
      <c r="A31" s="10">
        <f t="shared" si="0"/>
        <v>45522</v>
      </c>
      <c r="B31" s="10"/>
      <c r="C31" s="10"/>
      <c r="D31" s="10"/>
      <c r="E31" s="23">
        <f t="shared" si="1"/>
        <v>1</v>
      </c>
      <c r="F31" s="23"/>
      <c r="G31" s="81" t="s">
        <v>20</v>
      </c>
      <c r="H31" s="81"/>
      <c r="I31" s="81"/>
      <c r="J31" s="38"/>
      <c r="K31" s="38"/>
      <c r="L31" s="38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D31" s="73">
        <f t="shared" si="2"/>
        <v>1</v>
      </c>
      <c r="AE31" s="73">
        <f t="shared" si="3"/>
        <v>0</v>
      </c>
      <c r="AF31" s="73"/>
    </row>
    <row r="32" spans="1:32" ht="18" customHeight="1">
      <c r="A32" s="10">
        <f t="shared" si="0"/>
        <v>45523</v>
      </c>
      <c r="B32" s="10"/>
      <c r="C32" s="10"/>
      <c r="D32" s="10"/>
      <c r="E32" s="23">
        <f t="shared" si="1"/>
        <v>2</v>
      </c>
      <c r="F32" s="23"/>
      <c r="G32" s="81" t="s">
        <v>33</v>
      </c>
      <c r="H32" s="81"/>
      <c r="I32" s="81"/>
      <c r="J32" s="38"/>
      <c r="K32" s="38"/>
      <c r="L32" s="38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D32" s="73">
        <f t="shared" si="2"/>
        <v>0</v>
      </c>
      <c r="AE32" s="73">
        <f t="shared" si="3"/>
        <v>0</v>
      </c>
      <c r="AF32" s="73"/>
    </row>
    <row r="33" spans="1:32" ht="18" customHeight="1">
      <c r="A33" s="10">
        <f t="shared" si="0"/>
        <v>45524</v>
      </c>
      <c r="B33" s="10"/>
      <c r="C33" s="10"/>
      <c r="D33" s="10"/>
      <c r="E33" s="23">
        <f t="shared" si="1"/>
        <v>3</v>
      </c>
      <c r="F33" s="23"/>
      <c r="G33" s="81" t="s">
        <v>33</v>
      </c>
      <c r="H33" s="81"/>
      <c r="I33" s="81"/>
      <c r="J33" s="38"/>
      <c r="K33" s="38"/>
      <c r="L33" s="38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D33" s="73">
        <f t="shared" si="2"/>
        <v>0</v>
      </c>
      <c r="AE33" s="73">
        <f t="shared" si="3"/>
        <v>0</v>
      </c>
      <c r="AF33" s="73"/>
    </row>
    <row r="34" spans="1:32" ht="18" customHeight="1">
      <c r="A34" s="10">
        <f t="shared" si="0"/>
        <v>45525</v>
      </c>
      <c r="B34" s="10"/>
      <c r="C34" s="10"/>
      <c r="D34" s="10"/>
      <c r="E34" s="23">
        <f t="shared" si="1"/>
        <v>4</v>
      </c>
      <c r="F34" s="23"/>
      <c r="G34" s="81" t="s">
        <v>33</v>
      </c>
      <c r="H34" s="81"/>
      <c r="I34" s="81"/>
      <c r="J34" s="38"/>
      <c r="K34" s="38"/>
      <c r="L34" s="38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D34" s="73">
        <f t="shared" si="2"/>
        <v>0</v>
      </c>
      <c r="AE34" s="73">
        <f t="shared" si="3"/>
        <v>0</v>
      </c>
      <c r="AF34" s="73"/>
    </row>
    <row r="35" spans="1:32" ht="18" customHeight="1">
      <c r="A35" s="10">
        <f t="shared" si="0"/>
        <v>45526</v>
      </c>
      <c r="B35" s="10"/>
      <c r="C35" s="10"/>
      <c r="D35" s="10"/>
      <c r="E35" s="23">
        <f t="shared" si="1"/>
        <v>5</v>
      </c>
      <c r="F35" s="23"/>
      <c r="G35" s="81" t="s">
        <v>33</v>
      </c>
      <c r="H35" s="81"/>
      <c r="I35" s="81"/>
      <c r="J35" s="38"/>
      <c r="K35" s="38"/>
      <c r="L35" s="38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D35" s="73">
        <f t="shared" si="2"/>
        <v>0</v>
      </c>
      <c r="AE35" s="73">
        <f t="shared" si="3"/>
        <v>0</v>
      </c>
      <c r="AF35" s="73"/>
    </row>
    <row r="36" spans="1:32" ht="18" customHeight="1">
      <c r="A36" s="10">
        <f t="shared" si="0"/>
        <v>45527</v>
      </c>
      <c r="B36" s="10"/>
      <c r="C36" s="10"/>
      <c r="D36" s="10"/>
      <c r="E36" s="23">
        <f t="shared" si="1"/>
        <v>6</v>
      </c>
      <c r="F36" s="23"/>
      <c r="G36" s="81" t="s">
        <v>33</v>
      </c>
      <c r="H36" s="81"/>
      <c r="I36" s="81"/>
      <c r="J36" s="38"/>
      <c r="K36" s="38"/>
      <c r="L36" s="38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D36" s="73">
        <f t="shared" si="2"/>
        <v>0</v>
      </c>
      <c r="AE36" s="73">
        <f t="shared" si="3"/>
        <v>0</v>
      </c>
      <c r="AF36" s="73"/>
    </row>
    <row r="37" spans="1:32" ht="18" customHeight="1">
      <c r="A37" s="10">
        <f t="shared" si="0"/>
        <v>45528</v>
      </c>
      <c r="B37" s="10"/>
      <c r="C37" s="10"/>
      <c r="D37" s="10"/>
      <c r="E37" s="23">
        <f t="shared" si="1"/>
        <v>7</v>
      </c>
      <c r="F37" s="23"/>
      <c r="G37" s="81" t="s">
        <v>20</v>
      </c>
      <c r="H37" s="81"/>
      <c r="I37" s="81"/>
      <c r="J37" s="38"/>
      <c r="K37" s="38"/>
      <c r="L37" s="38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D37" s="73">
        <f t="shared" si="2"/>
        <v>1</v>
      </c>
      <c r="AE37" s="73">
        <f t="shared" si="3"/>
        <v>0</v>
      </c>
      <c r="AF37" s="73"/>
    </row>
    <row r="38" spans="1:32" ht="18" customHeight="1">
      <c r="A38" s="10">
        <f t="shared" si="0"/>
        <v>45529</v>
      </c>
      <c r="B38" s="10"/>
      <c r="C38" s="10"/>
      <c r="D38" s="10"/>
      <c r="E38" s="23">
        <f t="shared" si="1"/>
        <v>1</v>
      </c>
      <c r="F38" s="23"/>
      <c r="G38" s="81" t="s">
        <v>20</v>
      </c>
      <c r="H38" s="81"/>
      <c r="I38" s="81"/>
      <c r="J38" s="38"/>
      <c r="K38" s="38"/>
      <c r="L38" s="38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D38" s="73">
        <f t="shared" si="2"/>
        <v>1</v>
      </c>
      <c r="AE38" s="73">
        <f t="shared" si="3"/>
        <v>0</v>
      </c>
      <c r="AF38" s="73"/>
    </row>
    <row r="39" spans="1:32" ht="18" customHeight="1">
      <c r="A39" s="10">
        <f t="shared" si="0"/>
        <v>45530</v>
      </c>
      <c r="B39" s="10"/>
      <c r="C39" s="10"/>
      <c r="D39" s="10"/>
      <c r="E39" s="23">
        <f t="shared" si="1"/>
        <v>2</v>
      </c>
      <c r="F39" s="23"/>
      <c r="G39" s="81" t="s">
        <v>33</v>
      </c>
      <c r="H39" s="81"/>
      <c r="I39" s="81"/>
      <c r="J39" s="38"/>
      <c r="K39" s="38"/>
      <c r="L39" s="38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D39" s="73">
        <f t="shared" si="2"/>
        <v>0</v>
      </c>
      <c r="AE39" s="73">
        <f t="shared" si="3"/>
        <v>0</v>
      </c>
      <c r="AF39" s="73"/>
    </row>
    <row r="40" spans="1:32" ht="18" customHeight="1">
      <c r="A40" s="10">
        <f t="shared" si="0"/>
        <v>45531</v>
      </c>
      <c r="B40" s="10"/>
      <c r="C40" s="10"/>
      <c r="D40" s="10"/>
      <c r="E40" s="23">
        <f t="shared" si="1"/>
        <v>3</v>
      </c>
      <c r="F40" s="23"/>
      <c r="G40" s="81" t="s">
        <v>33</v>
      </c>
      <c r="H40" s="81"/>
      <c r="I40" s="81"/>
      <c r="J40" s="38"/>
      <c r="K40" s="38"/>
      <c r="L40" s="38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D40" s="73">
        <f t="shared" si="2"/>
        <v>0</v>
      </c>
      <c r="AE40" s="73">
        <f t="shared" si="3"/>
        <v>0</v>
      </c>
      <c r="AF40" s="73"/>
    </row>
    <row r="41" spans="1:32" ht="18" customHeight="1">
      <c r="A41" s="10">
        <f t="shared" si="0"/>
        <v>45532</v>
      </c>
      <c r="B41" s="10"/>
      <c r="C41" s="10"/>
      <c r="D41" s="10"/>
      <c r="E41" s="23">
        <f t="shared" si="1"/>
        <v>4</v>
      </c>
      <c r="F41" s="23"/>
      <c r="G41" s="81" t="s">
        <v>33</v>
      </c>
      <c r="H41" s="81"/>
      <c r="I41" s="81"/>
      <c r="J41" s="38"/>
      <c r="K41" s="38"/>
      <c r="L41" s="38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D41" s="73">
        <f t="shared" si="2"/>
        <v>0</v>
      </c>
      <c r="AE41" s="73">
        <f t="shared" si="3"/>
        <v>0</v>
      </c>
      <c r="AF41" s="73"/>
    </row>
    <row r="42" spans="1:32" ht="18" customHeight="1">
      <c r="A42" s="10">
        <f t="shared" si="0"/>
        <v>45533</v>
      </c>
      <c r="B42" s="10"/>
      <c r="C42" s="10"/>
      <c r="D42" s="10"/>
      <c r="E42" s="23">
        <f t="shared" si="1"/>
        <v>5</v>
      </c>
      <c r="F42" s="23"/>
      <c r="G42" s="81" t="s">
        <v>33</v>
      </c>
      <c r="H42" s="81"/>
      <c r="I42" s="81"/>
      <c r="J42" s="38"/>
      <c r="K42" s="38"/>
      <c r="L42" s="38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D42" s="73">
        <f t="shared" si="2"/>
        <v>0</v>
      </c>
      <c r="AE42" s="73">
        <f t="shared" si="3"/>
        <v>0</v>
      </c>
      <c r="AF42" s="73"/>
    </row>
    <row r="43" spans="1:32" ht="18" customHeight="1">
      <c r="A43" s="10">
        <f t="shared" si="0"/>
        <v>45534</v>
      </c>
      <c r="B43" s="10"/>
      <c r="C43" s="10"/>
      <c r="D43" s="10"/>
      <c r="E43" s="23">
        <f t="shared" si="1"/>
        <v>6</v>
      </c>
      <c r="F43" s="23"/>
      <c r="G43" s="81" t="s">
        <v>33</v>
      </c>
      <c r="H43" s="81"/>
      <c r="I43" s="81"/>
      <c r="J43" s="38"/>
      <c r="K43" s="38"/>
      <c r="L43" s="38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D43" s="73">
        <f t="shared" si="2"/>
        <v>0</v>
      </c>
      <c r="AE43" s="73">
        <f t="shared" si="3"/>
        <v>0</v>
      </c>
      <c r="AF43" s="73"/>
    </row>
    <row r="44" spans="1:32" ht="18" customHeight="1">
      <c r="A44" s="11">
        <f t="shared" si="0"/>
        <v>45535</v>
      </c>
      <c r="B44" s="11"/>
      <c r="C44" s="11"/>
      <c r="D44" s="11"/>
      <c r="E44" s="24">
        <f t="shared" si="1"/>
        <v>7</v>
      </c>
      <c r="F44" s="24"/>
      <c r="G44" s="81" t="s">
        <v>33</v>
      </c>
      <c r="H44" s="81"/>
      <c r="I44" s="81"/>
      <c r="J44" s="39"/>
      <c r="K44" s="39"/>
      <c r="L44" s="39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D44" s="73">
        <f t="shared" si="2"/>
        <v>1</v>
      </c>
      <c r="AE44" s="73">
        <f t="shared" si="3"/>
        <v>0</v>
      </c>
      <c r="AF44" s="73"/>
    </row>
    <row r="45" spans="1:32" ht="18" customHeight="1">
      <c r="A45" s="12" t="s">
        <v>7</v>
      </c>
      <c r="B45" s="12"/>
      <c r="C45" s="12"/>
      <c r="D45" s="12"/>
      <c r="E45" s="12"/>
      <c r="F45" s="12"/>
      <c r="G45" s="29">
        <f>COUNTA($G$14:$I$44)-COUNTIF($G$14:$I$44,"除外日")</f>
        <v>21</v>
      </c>
      <c r="H45" s="29"/>
      <c r="I45" s="29"/>
      <c r="J45" s="29" t="str">
        <f>IF(A5="月間現場閉所計画書","",COUNTA($J$14:$L$44)-COUNTIF($J$14:$L$44,"除外日"))</f>
        <v/>
      </c>
      <c r="K45" s="29"/>
      <c r="L45" s="29"/>
      <c r="M45" s="45" t="str">
        <f>IF(A5="月間現場閉所計画書","※対象の土日の日数【計画時】："&amp;$W$50&amp;"日","※対象の土日の日数："&amp;$W$50&amp;"日")</f>
        <v>※対象の土日の日数【計画時】：7日</v>
      </c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67"/>
      <c r="AD45" s="72"/>
      <c r="AE45" s="72"/>
      <c r="AF45" s="72"/>
    </row>
    <row r="46" spans="1:32" ht="18" customHeight="1">
      <c r="A46" s="13" t="s">
        <v>26</v>
      </c>
      <c r="B46" s="13"/>
      <c r="C46" s="13"/>
      <c r="D46" s="13"/>
      <c r="E46" s="13"/>
      <c r="F46" s="13"/>
      <c r="G46" s="30">
        <f>COUNTIF($G$14:$I$44,"作業日")</f>
        <v>15</v>
      </c>
      <c r="H46" s="30"/>
      <c r="I46" s="30"/>
      <c r="J46" s="30" t="str">
        <f>IF(A5="月間現場閉所計画書","",COUNTIF($J$14:$L$44,"作業日")+COUNTIF($J$14:$L$44,"振替作業日"))</f>
        <v/>
      </c>
      <c r="K46" s="30"/>
      <c r="L46" s="30"/>
      <c r="M46" s="46" t="s">
        <v>42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68"/>
      <c r="AD46" s="72"/>
      <c r="AE46" s="72"/>
      <c r="AF46" s="72"/>
    </row>
    <row r="47" spans="1:32" ht="18" customHeight="1">
      <c r="A47" s="13" t="s">
        <v>27</v>
      </c>
      <c r="B47" s="13"/>
      <c r="C47" s="13"/>
      <c r="D47" s="13"/>
      <c r="E47" s="13"/>
      <c r="F47" s="13"/>
      <c r="G47" s="30">
        <f>COUNTIF($G$14:$I$44,"閉所日")</f>
        <v>6</v>
      </c>
      <c r="H47" s="30"/>
      <c r="I47" s="30"/>
      <c r="J47" s="30" t="str">
        <f>IF(A5="月間現場閉所計画書","",COUNTIF($J$14:$L$44,"閉所日")+COUNTIF($J$14:$L$44,"振替閉所日"))</f>
        <v/>
      </c>
      <c r="K47" s="30"/>
      <c r="L47" s="30"/>
      <c r="M47" s="47" t="s">
        <v>37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69"/>
      <c r="AD47" s="72"/>
      <c r="AE47" s="72"/>
      <c r="AF47" s="72"/>
    </row>
    <row r="48" spans="1:32" ht="18" customHeight="1">
      <c r="A48" s="14" t="s">
        <v>31</v>
      </c>
      <c r="B48" s="14"/>
      <c r="C48" s="14"/>
      <c r="D48" s="14"/>
      <c r="E48" s="14"/>
      <c r="F48" s="14"/>
      <c r="G48" s="31">
        <f>IF(G45=0,0,ROUNDDOWN(G50,3))</f>
        <v>0.28499999999999998</v>
      </c>
      <c r="H48" s="31"/>
      <c r="I48" s="31"/>
      <c r="J48" s="31" t="str">
        <f>IF(A5="月間現場閉所計画書","",IF(J45=0,0,ROUNDDOWN(J50,3)))</f>
        <v/>
      </c>
      <c r="K48" s="31"/>
      <c r="L48" s="31"/>
      <c r="M48" s="48" t="s">
        <v>45</v>
      </c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64" t="str">
        <f>IF($J$48="","",IF($J$45=0,"達成",IF($J$48&gt;=0.285,"達成",IF($J$47&gt;=$W$50,"達成","未達成"))))</f>
        <v/>
      </c>
      <c r="AA48" s="64"/>
      <c r="AB48" s="70"/>
    </row>
    <row r="49" spans="7:32" ht="18" customHeight="1"/>
    <row r="50" spans="7:32" ht="18" customHeight="1">
      <c r="G50" s="32">
        <f>G47/G45</f>
        <v>0.2857142857142857</v>
      </c>
      <c r="H50" s="35"/>
      <c r="I50" s="35"/>
      <c r="J50" s="35" t="e">
        <f>J47/J45</f>
        <v>#VALUE!</v>
      </c>
      <c r="K50" s="35"/>
      <c r="L50" s="40"/>
      <c r="M50" s="49">
        <f>C7+2018</f>
        <v>2024</v>
      </c>
      <c r="N50" s="55"/>
      <c r="O50" s="55"/>
      <c r="P50" s="55"/>
      <c r="Q50" s="55" t="s">
        <v>8</v>
      </c>
      <c r="R50" s="58"/>
      <c r="S50" s="49">
        <f>G7</f>
        <v>8</v>
      </c>
      <c r="T50" s="55"/>
      <c r="U50" s="55" t="s">
        <v>25</v>
      </c>
      <c r="V50" s="58"/>
      <c r="W50" s="61">
        <f>IF(A5="月間現場閉所計画書",SUM(AD14:AD44),SUM(AE14:AE44))</f>
        <v>7</v>
      </c>
      <c r="X50" s="62"/>
      <c r="Y50" s="63"/>
      <c r="AD50" s="74"/>
      <c r="AE50" s="74"/>
      <c r="AF50" s="74"/>
    </row>
    <row r="51" spans="7:32" ht="18" customHeight="1">
      <c r="M51" s="50"/>
      <c r="N51" s="50"/>
      <c r="O51" s="50"/>
      <c r="P51" s="50"/>
      <c r="Q51" s="56"/>
      <c r="R51" s="56"/>
      <c r="S51" s="50"/>
      <c r="T51" s="50"/>
      <c r="U51" s="56"/>
      <c r="V51" s="56"/>
    </row>
    <row r="52" spans="7:32" ht="18" customHeight="1"/>
    <row r="53" spans="7:32" ht="18" customHeight="1"/>
    <row r="55" spans="7:32" ht="18" customHeight="1">
      <c r="Z55" s="65"/>
    </row>
  </sheetData>
  <sheetProtection password="B922" sheet="1" objects="1" scenarios="1"/>
  <mergeCells count="208">
    <mergeCell ref="S5:AB5"/>
    <mergeCell ref="M7:Q7"/>
    <mergeCell ref="R7:AB7"/>
    <mergeCell ref="M8:Q8"/>
    <mergeCell ref="R8:AB8"/>
    <mergeCell ref="A10:C10"/>
    <mergeCell ref="D10:P10"/>
    <mergeCell ref="Q10:S10"/>
    <mergeCell ref="T10:AB10"/>
    <mergeCell ref="A11:C11"/>
    <mergeCell ref="D11:P11"/>
    <mergeCell ref="Q11:S11"/>
    <mergeCell ref="T11:AB11"/>
    <mergeCell ref="A13:D13"/>
    <mergeCell ref="E13:F13"/>
    <mergeCell ref="G13:I13"/>
    <mergeCell ref="J13:L13"/>
    <mergeCell ref="M13:AB13"/>
    <mergeCell ref="AD13:AH13"/>
    <mergeCell ref="A14:D14"/>
    <mergeCell ref="E14:F14"/>
    <mergeCell ref="G14:I14"/>
    <mergeCell ref="J14:L14"/>
    <mergeCell ref="M14:AB14"/>
    <mergeCell ref="A15:D15"/>
    <mergeCell ref="E15:F15"/>
    <mergeCell ref="G15:I15"/>
    <mergeCell ref="J15:L15"/>
    <mergeCell ref="M15:AB15"/>
    <mergeCell ref="A16:D16"/>
    <mergeCell ref="E16:F16"/>
    <mergeCell ref="G16:I16"/>
    <mergeCell ref="J16:L16"/>
    <mergeCell ref="M16:AB16"/>
    <mergeCell ref="A17:D17"/>
    <mergeCell ref="E17:F17"/>
    <mergeCell ref="G17:I17"/>
    <mergeCell ref="J17:L17"/>
    <mergeCell ref="M17:AB17"/>
    <mergeCell ref="A18:D18"/>
    <mergeCell ref="E18:F18"/>
    <mergeCell ref="G18:I18"/>
    <mergeCell ref="J18:L18"/>
    <mergeCell ref="M18:AB18"/>
    <mergeCell ref="A19:D19"/>
    <mergeCell ref="E19:F19"/>
    <mergeCell ref="G19:I19"/>
    <mergeCell ref="J19:L19"/>
    <mergeCell ref="M19:AB19"/>
    <mergeCell ref="A20:D20"/>
    <mergeCell ref="E20:F20"/>
    <mergeCell ref="G20:I20"/>
    <mergeCell ref="J20:L20"/>
    <mergeCell ref="M20:AB20"/>
    <mergeCell ref="A21:D21"/>
    <mergeCell ref="E21:F21"/>
    <mergeCell ref="G21:I21"/>
    <mergeCell ref="J21:L21"/>
    <mergeCell ref="M21:AB21"/>
    <mergeCell ref="A22:D22"/>
    <mergeCell ref="E22:F22"/>
    <mergeCell ref="G22:I22"/>
    <mergeCell ref="J22:L22"/>
    <mergeCell ref="M22:AB22"/>
    <mergeCell ref="A23:D23"/>
    <mergeCell ref="E23:F23"/>
    <mergeCell ref="G23:I23"/>
    <mergeCell ref="J23:L23"/>
    <mergeCell ref="M23:AB23"/>
    <mergeCell ref="A24:D24"/>
    <mergeCell ref="E24:F24"/>
    <mergeCell ref="G24:I24"/>
    <mergeCell ref="J24:L24"/>
    <mergeCell ref="M24:AB24"/>
    <mergeCell ref="A25:D25"/>
    <mergeCell ref="E25:F25"/>
    <mergeCell ref="G25:I25"/>
    <mergeCell ref="J25:L25"/>
    <mergeCell ref="M25:AB25"/>
    <mergeCell ref="A26:D26"/>
    <mergeCell ref="E26:F26"/>
    <mergeCell ref="G26:I26"/>
    <mergeCell ref="J26:L26"/>
    <mergeCell ref="M26:AB26"/>
    <mergeCell ref="A27:D27"/>
    <mergeCell ref="E27:F27"/>
    <mergeCell ref="G27:I27"/>
    <mergeCell ref="J27:L27"/>
    <mergeCell ref="M27:AB27"/>
    <mergeCell ref="A28:D28"/>
    <mergeCell ref="E28:F28"/>
    <mergeCell ref="G28:I28"/>
    <mergeCell ref="J28:L28"/>
    <mergeCell ref="M28:AB28"/>
    <mergeCell ref="A29:D29"/>
    <mergeCell ref="E29:F29"/>
    <mergeCell ref="G29:I29"/>
    <mergeCell ref="J29:L29"/>
    <mergeCell ref="M29:AB29"/>
    <mergeCell ref="A30:D30"/>
    <mergeCell ref="E30:F30"/>
    <mergeCell ref="G30:I30"/>
    <mergeCell ref="J30:L30"/>
    <mergeCell ref="M30:AB30"/>
    <mergeCell ref="A31:D31"/>
    <mergeCell ref="E31:F31"/>
    <mergeCell ref="G31:I31"/>
    <mergeCell ref="J31:L31"/>
    <mergeCell ref="M31:AB31"/>
    <mergeCell ref="A32:D32"/>
    <mergeCell ref="E32:F32"/>
    <mergeCell ref="G32:I32"/>
    <mergeCell ref="J32:L32"/>
    <mergeCell ref="M32:AB32"/>
    <mergeCell ref="A33:D33"/>
    <mergeCell ref="E33:F33"/>
    <mergeCell ref="G33:I33"/>
    <mergeCell ref="J33:L33"/>
    <mergeCell ref="M33:AB33"/>
    <mergeCell ref="A34:D34"/>
    <mergeCell ref="E34:F34"/>
    <mergeCell ref="G34:I34"/>
    <mergeCell ref="J34:L34"/>
    <mergeCell ref="M34:AB34"/>
    <mergeCell ref="A35:D35"/>
    <mergeCell ref="E35:F35"/>
    <mergeCell ref="G35:I35"/>
    <mergeCell ref="J35:L35"/>
    <mergeCell ref="M35:AB35"/>
    <mergeCell ref="A36:D36"/>
    <mergeCell ref="E36:F36"/>
    <mergeCell ref="G36:I36"/>
    <mergeCell ref="J36:L36"/>
    <mergeCell ref="M36:AB36"/>
    <mergeCell ref="A37:D37"/>
    <mergeCell ref="E37:F37"/>
    <mergeCell ref="G37:I37"/>
    <mergeCell ref="J37:L37"/>
    <mergeCell ref="M37:AB37"/>
    <mergeCell ref="A38:D38"/>
    <mergeCell ref="E38:F38"/>
    <mergeCell ref="G38:I38"/>
    <mergeCell ref="J38:L38"/>
    <mergeCell ref="M38:AB38"/>
    <mergeCell ref="A39:D39"/>
    <mergeCell ref="E39:F39"/>
    <mergeCell ref="G39:I39"/>
    <mergeCell ref="J39:L39"/>
    <mergeCell ref="M39:AB39"/>
    <mergeCell ref="A40:D40"/>
    <mergeCell ref="E40:F40"/>
    <mergeCell ref="G40:I40"/>
    <mergeCell ref="J40:L40"/>
    <mergeCell ref="M40:AB40"/>
    <mergeCell ref="A41:D41"/>
    <mergeCell ref="E41:F41"/>
    <mergeCell ref="G41:I41"/>
    <mergeCell ref="J41:L41"/>
    <mergeCell ref="M41:AB41"/>
    <mergeCell ref="A42:D42"/>
    <mergeCell ref="E42:F42"/>
    <mergeCell ref="G42:I42"/>
    <mergeCell ref="J42:L42"/>
    <mergeCell ref="M42:AB42"/>
    <mergeCell ref="A43:D43"/>
    <mergeCell ref="E43:F43"/>
    <mergeCell ref="G43:I43"/>
    <mergeCell ref="J43:L43"/>
    <mergeCell ref="M43:AB43"/>
    <mergeCell ref="A44:D44"/>
    <mergeCell ref="E44:F44"/>
    <mergeCell ref="G44:I44"/>
    <mergeCell ref="J44:L44"/>
    <mergeCell ref="M44:AB44"/>
    <mergeCell ref="A45:F45"/>
    <mergeCell ref="G45:I45"/>
    <mergeCell ref="J45:L45"/>
    <mergeCell ref="M45:AB45"/>
    <mergeCell ref="AD45:AF45"/>
    <mergeCell ref="A46:F46"/>
    <mergeCell ref="G46:I46"/>
    <mergeCell ref="J46:L46"/>
    <mergeCell ref="M46:AB46"/>
    <mergeCell ref="AD46:AF46"/>
    <mergeCell ref="A47:F47"/>
    <mergeCell ref="G47:I47"/>
    <mergeCell ref="J47:L47"/>
    <mergeCell ref="M47:AB47"/>
    <mergeCell ref="AD47:AF47"/>
    <mergeCell ref="A48:F48"/>
    <mergeCell ref="G48:I48"/>
    <mergeCell ref="J48:L48"/>
    <mergeCell ref="M48:Y48"/>
    <mergeCell ref="Z48:AB48"/>
    <mergeCell ref="G50:I50"/>
    <mergeCell ref="J50:L50"/>
    <mergeCell ref="M50:P50"/>
    <mergeCell ref="Q50:R50"/>
    <mergeCell ref="S50:T50"/>
    <mergeCell ref="U50:V50"/>
    <mergeCell ref="W50:Y50"/>
    <mergeCell ref="AD50:AF50"/>
    <mergeCell ref="A5:R6"/>
    <mergeCell ref="A7:B8"/>
    <mergeCell ref="C7:D8"/>
    <mergeCell ref="E7:F8"/>
    <mergeCell ref="G7:H8"/>
    <mergeCell ref="I7:J8"/>
  </mergeCells>
  <phoneticPr fontId="1" type="Hiragana"/>
  <conditionalFormatting sqref="A14:D44">
    <cfRule type="expression" dxfId="7" priority="3">
      <formula>WEEKDAY(E14)=7</formula>
    </cfRule>
    <cfRule type="expression" dxfId="6" priority="4">
      <formula>WEEKDAY(E14)=1</formula>
    </cfRule>
  </conditionalFormatting>
  <conditionalFormatting sqref="E14:F44">
    <cfRule type="expression" dxfId="5" priority="2">
      <formula>WEEKDAY(E14)=1</formula>
    </cfRule>
    <cfRule type="expression" dxfId="4" priority="1">
      <formula>WEEKDAY(E14)=7</formula>
    </cfRule>
  </conditionalFormatting>
  <dataValidations count="3">
    <dataValidation type="list" allowBlank="1" showDropDown="0" showInputMessage="1" showErrorMessage="1" sqref="G14:I44">
      <formula1>"作業日,閉所日,除外日"</formula1>
    </dataValidation>
    <dataValidation type="list" allowBlank="1" showDropDown="0" showInputMessage="1" showErrorMessage="1" sqref="A5:R6">
      <formula1>"月間現場閉所計画書,月間現場閉所実施報告書"</formula1>
    </dataValidation>
    <dataValidation type="list" allowBlank="1" showDropDown="0" showInputMessage="1" showErrorMessage="1" sqref="J14:L44">
      <formula1>"作業日,閉所日,除外日,振替作業日,振替閉所日"</formula1>
    </dataValidation>
  </dataValidations>
  <pageMargins left="0.78740157480314954" right="0" top="0.39370078740157477" bottom="0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5:BA55"/>
  <sheetViews>
    <sheetView view="pageBreakPreview" zoomScale="85" zoomScaleSheetLayoutView="85" workbookViewId="0"/>
  </sheetViews>
  <sheetFormatPr defaultRowHeight="18" customHeight="1"/>
  <cols>
    <col min="1" max="16382" width="3" style="1" customWidth="1"/>
    <col min="16383" max="16384" width="8.796875" style="1" customWidth="1"/>
  </cols>
  <sheetData>
    <row r="1" spans="1:53" ht="18" customHeight="1"/>
    <row r="2" spans="1:53" ht="18" customHeight="1"/>
    <row r="3" spans="1:53" ht="18" customHeight="1"/>
    <row r="5" spans="1:53" ht="18" customHeight="1">
      <c r="A5" s="92" t="s">
        <v>23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88">
        <v>45537</v>
      </c>
      <c r="T5" s="89"/>
      <c r="U5" s="89"/>
      <c r="V5" s="89"/>
      <c r="W5" s="89"/>
      <c r="X5" s="89"/>
      <c r="Y5" s="89"/>
      <c r="Z5" s="89"/>
      <c r="AA5" s="89"/>
      <c r="AB5" s="89"/>
    </row>
    <row r="6" spans="1:53" ht="18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53" ht="18" customHeight="1">
      <c r="A7" s="3" t="s">
        <v>10</v>
      </c>
      <c r="B7" s="15"/>
      <c r="C7" s="18">
        <v>6</v>
      </c>
      <c r="D7" s="15"/>
      <c r="E7" s="18" t="s">
        <v>8</v>
      </c>
      <c r="F7" s="25"/>
      <c r="G7" s="15">
        <v>8</v>
      </c>
      <c r="H7" s="33"/>
      <c r="I7" s="33" t="s">
        <v>25</v>
      </c>
      <c r="J7" s="36"/>
      <c r="K7" s="5"/>
      <c r="L7" s="20"/>
      <c r="M7" s="41" t="s">
        <v>0</v>
      </c>
      <c r="N7" s="41"/>
      <c r="O7" s="41"/>
      <c r="P7" s="41"/>
      <c r="Q7" s="41"/>
      <c r="R7" s="57" t="s">
        <v>36</v>
      </c>
      <c r="S7" s="57"/>
      <c r="T7" s="57"/>
      <c r="U7" s="57"/>
      <c r="V7" s="57"/>
      <c r="W7" s="57"/>
      <c r="X7" s="57"/>
      <c r="Y7" s="57"/>
      <c r="Z7" s="57"/>
      <c r="AA7" s="57"/>
      <c r="AB7" s="57"/>
      <c r="AW7" s="75"/>
      <c r="AX7" s="75"/>
      <c r="AY7" s="75"/>
      <c r="AZ7" s="75"/>
      <c r="BA7" s="75"/>
    </row>
    <row r="8" spans="1:53" ht="18" customHeight="1">
      <c r="A8" s="4"/>
      <c r="B8" s="16"/>
      <c r="C8" s="19"/>
      <c r="D8" s="16"/>
      <c r="E8" s="19"/>
      <c r="F8" s="26"/>
      <c r="G8" s="16"/>
      <c r="H8" s="34"/>
      <c r="I8" s="34"/>
      <c r="J8" s="37"/>
      <c r="K8" s="5"/>
      <c r="L8" s="20"/>
      <c r="M8" s="41" t="s">
        <v>5</v>
      </c>
      <c r="N8" s="41"/>
      <c r="O8" s="41"/>
      <c r="P8" s="41"/>
      <c r="Q8" s="41"/>
      <c r="R8" s="57" t="s">
        <v>46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X8" s="75"/>
      <c r="AY8" s="75"/>
      <c r="AZ8" s="75"/>
      <c r="BA8" s="75"/>
    </row>
    <row r="9" spans="1:53" ht="10" customHeight="1">
      <c r="A9" s="5"/>
      <c r="B9" s="5"/>
      <c r="C9" s="5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53" ht="18" customHeight="1">
      <c r="A10" s="6" t="s">
        <v>9</v>
      </c>
      <c r="B10" s="17"/>
      <c r="C10" s="17"/>
      <c r="D10" s="21" t="s">
        <v>29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6" t="s">
        <v>17</v>
      </c>
      <c r="R10" s="17"/>
      <c r="S10" s="17"/>
      <c r="T10" s="21" t="s">
        <v>12</v>
      </c>
      <c r="U10" s="21"/>
      <c r="V10" s="21"/>
      <c r="W10" s="21"/>
      <c r="X10" s="21"/>
      <c r="Y10" s="21"/>
      <c r="Z10" s="21"/>
      <c r="AA10" s="21"/>
      <c r="AB10" s="66"/>
    </row>
    <row r="11" spans="1:53" ht="18" customHeight="1">
      <c r="A11" s="6" t="s">
        <v>15</v>
      </c>
      <c r="B11" s="17"/>
      <c r="C11" s="17"/>
      <c r="D11" s="21" t="s">
        <v>38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6" t="s">
        <v>13</v>
      </c>
      <c r="R11" s="17"/>
      <c r="S11" s="17"/>
      <c r="T11" s="90">
        <v>45512</v>
      </c>
      <c r="U11" s="80"/>
      <c r="V11" s="80"/>
      <c r="W11" s="80"/>
      <c r="X11" s="80"/>
      <c r="Y11" s="80"/>
      <c r="Z11" s="80"/>
      <c r="AA11" s="80"/>
      <c r="AB11" s="91"/>
    </row>
    <row r="12" spans="1:53" ht="10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53" ht="18" customHeight="1">
      <c r="A13" s="8" t="s">
        <v>19</v>
      </c>
      <c r="B13" s="8"/>
      <c r="C13" s="8"/>
      <c r="D13" s="8"/>
      <c r="E13" s="8" t="s">
        <v>21</v>
      </c>
      <c r="F13" s="8"/>
      <c r="G13" s="27" t="s">
        <v>24</v>
      </c>
      <c r="H13" s="27"/>
      <c r="I13" s="27"/>
      <c r="J13" s="27" t="s">
        <v>4</v>
      </c>
      <c r="K13" s="27"/>
      <c r="L13" s="27"/>
      <c r="M13" s="27" t="s">
        <v>22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D13" s="71"/>
      <c r="AE13" s="71"/>
      <c r="AF13" s="71"/>
      <c r="AG13" s="71"/>
      <c r="AH13" s="71"/>
    </row>
    <row r="14" spans="1:53" ht="18" customHeight="1">
      <c r="A14" s="9">
        <f t="shared" ref="A14:A44" si="0">IF(DAY(DATE($M$50,$S$50,ROW()-13))=ROW()-13,DATE($M$50,$S$50,ROW()-13),"")</f>
        <v>45505</v>
      </c>
      <c r="B14" s="9"/>
      <c r="C14" s="9"/>
      <c r="D14" s="9"/>
      <c r="E14" s="22">
        <f t="shared" ref="E14:E44" si="1">IF(A14="","",WEEKDAY(A14))</f>
        <v>5</v>
      </c>
      <c r="F14" s="22"/>
      <c r="G14" s="28"/>
      <c r="H14" s="28"/>
      <c r="I14" s="28"/>
      <c r="J14" s="81"/>
      <c r="K14" s="81"/>
      <c r="L14" s="81"/>
      <c r="M14" s="84" t="s">
        <v>11</v>
      </c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D14" s="73">
        <f t="shared" ref="AD14:AD44" si="2">IF(AND(E14=7,OR(G14="",G14="除外日")),0,IF(AND(E14=1,OR(G14="",G14="除外日")),0,IF(E14=7,1,IF(E14=1,1,0))))</f>
        <v>0</v>
      </c>
      <c r="AE14" s="73">
        <f t="shared" ref="AE14:AE44" si="3">IF(AND(E14=7,OR(J14="",J14="除外日")),0,IF(AND(E14=1,OR(J14="",J14="除外日")),0,IF(E14=7,1,IF(E14=1,1,0))))</f>
        <v>0</v>
      </c>
      <c r="AF14" s="73"/>
    </row>
    <row r="15" spans="1:53" ht="18" customHeight="1">
      <c r="A15" s="10">
        <f t="shared" si="0"/>
        <v>45506</v>
      </c>
      <c r="B15" s="10"/>
      <c r="C15" s="10"/>
      <c r="D15" s="10"/>
      <c r="E15" s="23">
        <f t="shared" si="1"/>
        <v>6</v>
      </c>
      <c r="F15" s="23"/>
      <c r="G15" s="28" t="s">
        <v>34</v>
      </c>
      <c r="H15" s="28"/>
      <c r="I15" s="28"/>
      <c r="J15" s="93" t="s">
        <v>34</v>
      </c>
      <c r="K15" s="93"/>
      <c r="L15" s="93"/>
      <c r="M15" s="85" t="s">
        <v>40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D15" s="73">
        <f t="shared" si="2"/>
        <v>0</v>
      </c>
      <c r="AE15" s="73">
        <f t="shared" si="3"/>
        <v>0</v>
      </c>
      <c r="AF15" s="73"/>
    </row>
    <row r="16" spans="1:53" ht="18" customHeight="1">
      <c r="A16" s="10">
        <f t="shared" si="0"/>
        <v>45507</v>
      </c>
      <c r="B16" s="10"/>
      <c r="C16" s="10"/>
      <c r="D16" s="10"/>
      <c r="E16" s="23">
        <f t="shared" si="1"/>
        <v>7</v>
      </c>
      <c r="F16" s="23"/>
      <c r="G16" s="28" t="s">
        <v>34</v>
      </c>
      <c r="H16" s="28"/>
      <c r="I16" s="28"/>
      <c r="J16" s="93" t="s">
        <v>34</v>
      </c>
      <c r="K16" s="93"/>
      <c r="L16" s="93"/>
      <c r="M16" s="85" t="s">
        <v>6</v>
      </c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D16" s="73">
        <f t="shared" si="2"/>
        <v>0</v>
      </c>
      <c r="AE16" s="73">
        <f t="shared" si="3"/>
        <v>0</v>
      </c>
      <c r="AF16" s="73"/>
    </row>
    <row r="17" spans="1:32" ht="18" customHeight="1">
      <c r="A17" s="10">
        <f t="shared" si="0"/>
        <v>45508</v>
      </c>
      <c r="B17" s="10"/>
      <c r="C17" s="10"/>
      <c r="D17" s="10"/>
      <c r="E17" s="23">
        <f t="shared" si="1"/>
        <v>1</v>
      </c>
      <c r="F17" s="23"/>
      <c r="G17" s="28" t="s">
        <v>34</v>
      </c>
      <c r="H17" s="28"/>
      <c r="I17" s="28"/>
      <c r="J17" s="93" t="s">
        <v>34</v>
      </c>
      <c r="K17" s="93"/>
      <c r="L17" s="93"/>
      <c r="M17" s="85" t="s">
        <v>6</v>
      </c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D17" s="73">
        <f t="shared" si="2"/>
        <v>0</v>
      </c>
      <c r="AE17" s="73">
        <f t="shared" si="3"/>
        <v>0</v>
      </c>
      <c r="AF17" s="73"/>
    </row>
    <row r="18" spans="1:32" ht="18" customHeight="1">
      <c r="A18" s="10">
        <f t="shared" si="0"/>
        <v>45509</v>
      </c>
      <c r="B18" s="10"/>
      <c r="C18" s="10"/>
      <c r="D18" s="10"/>
      <c r="E18" s="23">
        <f t="shared" si="1"/>
        <v>2</v>
      </c>
      <c r="F18" s="23"/>
      <c r="G18" s="28" t="s">
        <v>34</v>
      </c>
      <c r="H18" s="28"/>
      <c r="I18" s="28"/>
      <c r="J18" s="93" t="s">
        <v>34</v>
      </c>
      <c r="K18" s="93"/>
      <c r="L18" s="93"/>
      <c r="M18" s="85" t="s">
        <v>6</v>
      </c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D18" s="73">
        <f t="shared" si="2"/>
        <v>0</v>
      </c>
      <c r="AE18" s="73">
        <f t="shared" si="3"/>
        <v>0</v>
      </c>
      <c r="AF18" s="73"/>
    </row>
    <row r="19" spans="1:32" ht="18" customHeight="1">
      <c r="A19" s="10">
        <f t="shared" si="0"/>
        <v>45510</v>
      </c>
      <c r="B19" s="10"/>
      <c r="C19" s="10"/>
      <c r="D19" s="10"/>
      <c r="E19" s="23">
        <f t="shared" si="1"/>
        <v>3</v>
      </c>
      <c r="F19" s="23"/>
      <c r="G19" s="28" t="s">
        <v>34</v>
      </c>
      <c r="H19" s="28"/>
      <c r="I19" s="28"/>
      <c r="J19" s="93" t="s">
        <v>34</v>
      </c>
      <c r="K19" s="93"/>
      <c r="L19" s="93"/>
      <c r="M19" s="85" t="s">
        <v>6</v>
      </c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D19" s="73">
        <f t="shared" si="2"/>
        <v>0</v>
      </c>
      <c r="AE19" s="73">
        <f t="shared" si="3"/>
        <v>0</v>
      </c>
      <c r="AF19" s="73"/>
    </row>
    <row r="20" spans="1:32" ht="18" customHeight="1">
      <c r="A20" s="10">
        <f t="shared" si="0"/>
        <v>45511</v>
      </c>
      <c r="B20" s="10"/>
      <c r="C20" s="10"/>
      <c r="D20" s="10"/>
      <c r="E20" s="23">
        <f t="shared" si="1"/>
        <v>4</v>
      </c>
      <c r="F20" s="23"/>
      <c r="G20" s="28" t="s">
        <v>34</v>
      </c>
      <c r="H20" s="28"/>
      <c r="I20" s="28"/>
      <c r="J20" s="93" t="s">
        <v>34</v>
      </c>
      <c r="K20" s="93"/>
      <c r="L20" s="93"/>
      <c r="M20" s="85" t="s">
        <v>6</v>
      </c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D20" s="73">
        <f t="shared" si="2"/>
        <v>0</v>
      </c>
      <c r="AE20" s="73">
        <f t="shared" si="3"/>
        <v>0</v>
      </c>
      <c r="AF20" s="73"/>
    </row>
    <row r="21" spans="1:32" ht="18" customHeight="1">
      <c r="A21" s="10">
        <f t="shared" si="0"/>
        <v>45512</v>
      </c>
      <c r="B21" s="10"/>
      <c r="C21" s="10"/>
      <c r="D21" s="10"/>
      <c r="E21" s="23">
        <f t="shared" si="1"/>
        <v>5</v>
      </c>
      <c r="F21" s="23"/>
      <c r="G21" s="28" t="s">
        <v>33</v>
      </c>
      <c r="H21" s="28"/>
      <c r="I21" s="28"/>
      <c r="J21" s="93" t="s">
        <v>33</v>
      </c>
      <c r="K21" s="93"/>
      <c r="L21" s="93"/>
      <c r="M21" s="85" t="s">
        <v>39</v>
      </c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D21" s="73">
        <f t="shared" si="2"/>
        <v>0</v>
      </c>
      <c r="AE21" s="73">
        <f t="shared" si="3"/>
        <v>0</v>
      </c>
      <c r="AF21" s="73"/>
    </row>
    <row r="22" spans="1:32" ht="18" customHeight="1">
      <c r="A22" s="10">
        <f t="shared" si="0"/>
        <v>45513</v>
      </c>
      <c r="B22" s="10"/>
      <c r="C22" s="10"/>
      <c r="D22" s="10"/>
      <c r="E22" s="23">
        <f t="shared" si="1"/>
        <v>6</v>
      </c>
      <c r="F22" s="23"/>
      <c r="G22" s="28" t="s">
        <v>33</v>
      </c>
      <c r="H22" s="28"/>
      <c r="I22" s="28"/>
      <c r="J22" s="93" t="s">
        <v>20</v>
      </c>
      <c r="K22" s="93"/>
      <c r="L22" s="93"/>
      <c r="M22" s="85" t="s">
        <v>35</v>
      </c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D22" s="73">
        <f t="shared" si="2"/>
        <v>0</v>
      </c>
      <c r="AE22" s="73">
        <f t="shared" si="3"/>
        <v>0</v>
      </c>
      <c r="AF22" s="73"/>
    </row>
    <row r="23" spans="1:32" ht="18" customHeight="1">
      <c r="A23" s="10">
        <f t="shared" si="0"/>
        <v>45514</v>
      </c>
      <c r="B23" s="10"/>
      <c r="C23" s="10"/>
      <c r="D23" s="10"/>
      <c r="E23" s="23">
        <f t="shared" si="1"/>
        <v>7</v>
      </c>
      <c r="F23" s="23"/>
      <c r="G23" s="28" t="s">
        <v>20</v>
      </c>
      <c r="H23" s="28"/>
      <c r="I23" s="28"/>
      <c r="J23" s="93" t="s">
        <v>43</v>
      </c>
      <c r="K23" s="93"/>
      <c r="L23" s="93"/>
      <c r="M23" s="85" t="s">
        <v>14</v>
      </c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D23" s="73">
        <f t="shared" si="2"/>
        <v>1</v>
      </c>
      <c r="AE23" s="73">
        <f t="shared" si="3"/>
        <v>1</v>
      </c>
      <c r="AF23" s="73"/>
    </row>
    <row r="24" spans="1:32" ht="18" customHeight="1">
      <c r="A24" s="10">
        <f t="shared" si="0"/>
        <v>45515</v>
      </c>
      <c r="B24" s="10"/>
      <c r="C24" s="10"/>
      <c r="D24" s="10"/>
      <c r="E24" s="23">
        <f t="shared" si="1"/>
        <v>1</v>
      </c>
      <c r="F24" s="23"/>
      <c r="G24" s="28" t="s">
        <v>20</v>
      </c>
      <c r="H24" s="28"/>
      <c r="I24" s="28"/>
      <c r="J24" s="93" t="s">
        <v>20</v>
      </c>
      <c r="K24" s="93"/>
      <c r="L24" s="93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D24" s="73">
        <f t="shared" si="2"/>
        <v>1</v>
      </c>
      <c r="AE24" s="73">
        <f t="shared" si="3"/>
        <v>1</v>
      </c>
      <c r="AF24" s="73"/>
    </row>
    <row r="25" spans="1:32" ht="18" customHeight="1">
      <c r="A25" s="10">
        <f t="shared" si="0"/>
        <v>45516</v>
      </c>
      <c r="B25" s="10"/>
      <c r="C25" s="10"/>
      <c r="D25" s="10"/>
      <c r="E25" s="23">
        <f t="shared" si="1"/>
        <v>2</v>
      </c>
      <c r="F25" s="23"/>
      <c r="G25" s="28" t="s">
        <v>33</v>
      </c>
      <c r="H25" s="28"/>
      <c r="I25" s="28"/>
      <c r="J25" s="93" t="s">
        <v>33</v>
      </c>
      <c r="K25" s="93"/>
      <c r="L25" s="93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D25" s="73">
        <f t="shared" si="2"/>
        <v>0</v>
      </c>
      <c r="AE25" s="73">
        <f t="shared" si="3"/>
        <v>0</v>
      </c>
      <c r="AF25" s="73"/>
    </row>
    <row r="26" spans="1:32" ht="18" customHeight="1">
      <c r="A26" s="10">
        <f t="shared" si="0"/>
        <v>45517</v>
      </c>
      <c r="B26" s="10"/>
      <c r="C26" s="10"/>
      <c r="D26" s="10"/>
      <c r="E26" s="23">
        <f t="shared" si="1"/>
        <v>3</v>
      </c>
      <c r="F26" s="23"/>
      <c r="G26" s="28" t="s">
        <v>33</v>
      </c>
      <c r="H26" s="28"/>
      <c r="I26" s="28"/>
      <c r="J26" s="93" t="s">
        <v>33</v>
      </c>
      <c r="K26" s="93"/>
      <c r="L26" s="93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D26" s="73">
        <f t="shared" si="2"/>
        <v>0</v>
      </c>
      <c r="AE26" s="73">
        <f t="shared" si="3"/>
        <v>0</v>
      </c>
      <c r="AF26" s="73"/>
    </row>
    <row r="27" spans="1:32" ht="18" customHeight="1">
      <c r="A27" s="10">
        <f t="shared" si="0"/>
        <v>45518</v>
      </c>
      <c r="B27" s="10"/>
      <c r="C27" s="10"/>
      <c r="D27" s="10"/>
      <c r="E27" s="23">
        <f t="shared" si="1"/>
        <v>4</v>
      </c>
      <c r="F27" s="23"/>
      <c r="G27" s="28" t="s">
        <v>34</v>
      </c>
      <c r="H27" s="28"/>
      <c r="I27" s="28"/>
      <c r="J27" s="93" t="s">
        <v>34</v>
      </c>
      <c r="K27" s="93"/>
      <c r="L27" s="93"/>
      <c r="M27" s="85" t="s">
        <v>41</v>
      </c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D27" s="73">
        <f t="shared" si="2"/>
        <v>0</v>
      </c>
      <c r="AE27" s="73">
        <f t="shared" si="3"/>
        <v>0</v>
      </c>
      <c r="AF27" s="73"/>
    </row>
    <row r="28" spans="1:32" ht="18" customHeight="1">
      <c r="A28" s="10">
        <f t="shared" si="0"/>
        <v>45519</v>
      </c>
      <c r="B28" s="10"/>
      <c r="C28" s="10"/>
      <c r="D28" s="10"/>
      <c r="E28" s="23">
        <f t="shared" si="1"/>
        <v>5</v>
      </c>
      <c r="F28" s="23"/>
      <c r="G28" s="28" t="s">
        <v>34</v>
      </c>
      <c r="H28" s="28"/>
      <c r="I28" s="28"/>
      <c r="J28" s="93" t="s">
        <v>34</v>
      </c>
      <c r="K28" s="93"/>
      <c r="L28" s="93"/>
      <c r="M28" s="85" t="s">
        <v>41</v>
      </c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D28" s="73">
        <f t="shared" si="2"/>
        <v>0</v>
      </c>
      <c r="AE28" s="73">
        <f t="shared" si="3"/>
        <v>0</v>
      </c>
      <c r="AF28" s="73"/>
    </row>
    <row r="29" spans="1:32" ht="18" customHeight="1">
      <c r="A29" s="10">
        <f t="shared" si="0"/>
        <v>45520</v>
      </c>
      <c r="B29" s="10"/>
      <c r="C29" s="10"/>
      <c r="D29" s="10"/>
      <c r="E29" s="23">
        <f t="shared" si="1"/>
        <v>6</v>
      </c>
      <c r="F29" s="23"/>
      <c r="G29" s="28" t="s">
        <v>34</v>
      </c>
      <c r="H29" s="28"/>
      <c r="I29" s="28"/>
      <c r="J29" s="93" t="s">
        <v>34</v>
      </c>
      <c r="K29" s="93"/>
      <c r="L29" s="93"/>
      <c r="M29" s="85" t="s">
        <v>41</v>
      </c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D29" s="73">
        <f t="shared" si="2"/>
        <v>0</v>
      </c>
      <c r="AE29" s="73">
        <f t="shared" si="3"/>
        <v>0</v>
      </c>
      <c r="AF29" s="73"/>
    </row>
    <row r="30" spans="1:32" ht="18" customHeight="1">
      <c r="A30" s="10">
        <f t="shared" si="0"/>
        <v>45521</v>
      </c>
      <c r="B30" s="10"/>
      <c r="C30" s="10"/>
      <c r="D30" s="10"/>
      <c r="E30" s="23">
        <f t="shared" si="1"/>
        <v>7</v>
      </c>
      <c r="F30" s="23"/>
      <c r="G30" s="28" t="s">
        <v>20</v>
      </c>
      <c r="H30" s="28"/>
      <c r="I30" s="28"/>
      <c r="J30" s="93" t="s">
        <v>20</v>
      </c>
      <c r="K30" s="93"/>
      <c r="L30" s="93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D30" s="73">
        <f t="shared" si="2"/>
        <v>1</v>
      </c>
      <c r="AE30" s="73">
        <f t="shared" si="3"/>
        <v>1</v>
      </c>
      <c r="AF30" s="73"/>
    </row>
    <row r="31" spans="1:32" ht="18" customHeight="1">
      <c r="A31" s="10">
        <f t="shared" si="0"/>
        <v>45522</v>
      </c>
      <c r="B31" s="10"/>
      <c r="C31" s="10"/>
      <c r="D31" s="10"/>
      <c r="E31" s="23">
        <f t="shared" si="1"/>
        <v>1</v>
      </c>
      <c r="F31" s="23"/>
      <c r="G31" s="28" t="s">
        <v>20</v>
      </c>
      <c r="H31" s="28"/>
      <c r="I31" s="28"/>
      <c r="J31" s="93" t="s">
        <v>20</v>
      </c>
      <c r="K31" s="93"/>
      <c r="L31" s="93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D31" s="73">
        <f t="shared" si="2"/>
        <v>1</v>
      </c>
      <c r="AE31" s="73">
        <f t="shared" si="3"/>
        <v>1</v>
      </c>
      <c r="AF31" s="73"/>
    </row>
    <row r="32" spans="1:32" ht="18" customHeight="1">
      <c r="A32" s="10">
        <f t="shared" si="0"/>
        <v>45523</v>
      </c>
      <c r="B32" s="10"/>
      <c r="C32" s="10"/>
      <c r="D32" s="10"/>
      <c r="E32" s="23">
        <f t="shared" si="1"/>
        <v>2</v>
      </c>
      <c r="F32" s="23"/>
      <c r="G32" s="28" t="s">
        <v>33</v>
      </c>
      <c r="H32" s="28"/>
      <c r="I32" s="28"/>
      <c r="J32" s="93" t="s">
        <v>33</v>
      </c>
      <c r="K32" s="93"/>
      <c r="L32" s="93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D32" s="73">
        <f t="shared" si="2"/>
        <v>0</v>
      </c>
      <c r="AE32" s="73">
        <f t="shared" si="3"/>
        <v>0</v>
      </c>
      <c r="AF32" s="73"/>
    </row>
    <row r="33" spans="1:32" ht="18" customHeight="1">
      <c r="A33" s="10">
        <f t="shared" si="0"/>
        <v>45524</v>
      </c>
      <c r="B33" s="10"/>
      <c r="C33" s="10"/>
      <c r="D33" s="10"/>
      <c r="E33" s="23">
        <f t="shared" si="1"/>
        <v>3</v>
      </c>
      <c r="F33" s="23"/>
      <c r="G33" s="28" t="s">
        <v>33</v>
      </c>
      <c r="H33" s="28"/>
      <c r="I33" s="28"/>
      <c r="J33" s="93" t="s">
        <v>33</v>
      </c>
      <c r="K33" s="93"/>
      <c r="L33" s="93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D33" s="73">
        <f t="shared" si="2"/>
        <v>0</v>
      </c>
      <c r="AE33" s="73">
        <f t="shared" si="3"/>
        <v>0</v>
      </c>
      <c r="AF33" s="73"/>
    </row>
    <row r="34" spans="1:32" ht="18" customHeight="1">
      <c r="A34" s="10">
        <f t="shared" si="0"/>
        <v>45525</v>
      </c>
      <c r="B34" s="10"/>
      <c r="C34" s="10"/>
      <c r="D34" s="10"/>
      <c r="E34" s="23">
        <f t="shared" si="1"/>
        <v>4</v>
      </c>
      <c r="F34" s="23"/>
      <c r="G34" s="28" t="s">
        <v>33</v>
      </c>
      <c r="H34" s="28"/>
      <c r="I34" s="28"/>
      <c r="J34" s="93" t="s">
        <v>33</v>
      </c>
      <c r="K34" s="93"/>
      <c r="L34" s="93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D34" s="73">
        <f t="shared" si="2"/>
        <v>0</v>
      </c>
      <c r="AE34" s="73">
        <f t="shared" si="3"/>
        <v>0</v>
      </c>
      <c r="AF34" s="73"/>
    </row>
    <row r="35" spans="1:32" ht="18" customHeight="1">
      <c r="A35" s="10">
        <f t="shared" si="0"/>
        <v>45526</v>
      </c>
      <c r="B35" s="10"/>
      <c r="C35" s="10"/>
      <c r="D35" s="10"/>
      <c r="E35" s="23">
        <f t="shared" si="1"/>
        <v>5</v>
      </c>
      <c r="F35" s="23"/>
      <c r="G35" s="28" t="s">
        <v>33</v>
      </c>
      <c r="H35" s="28"/>
      <c r="I35" s="28"/>
      <c r="J35" s="93" t="s">
        <v>33</v>
      </c>
      <c r="K35" s="93"/>
      <c r="L35" s="93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D35" s="73">
        <f t="shared" si="2"/>
        <v>0</v>
      </c>
      <c r="AE35" s="73">
        <f t="shared" si="3"/>
        <v>0</v>
      </c>
      <c r="AF35" s="73"/>
    </row>
    <row r="36" spans="1:32" ht="18" customHeight="1">
      <c r="A36" s="10">
        <f t="shared" si="0"/>
        <v>45527</v>
      </c>
      <c r="B36" s="10"/>
      <c r="C36" s="10"/>
      <c r="D36" s="10"/>
      <c r="E36" s="23">
        <f t="shared" si="1"/>
        <v>6</v>
      </c>
      <c r="F36" s="23"/>
      <c r="G36" s="28" t="s">
        <v>33</v>
      </c>
      <c r="H36" s="28"/>
      <c r="I36" s="28"/>
      <c r="J36" s="93" t="s">
        <v>33</v>
      </c>
      <c r="K36" s="93"/>
      <c r="L36" s="93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D36" s="73">
        <f t="shared" si="2"/>
        <v>0</v>
      </c>
      <c r="AE36" s="73">
        <f t="shared" si="3"/>
        <v>0</v>
      </c>
      <c r="AF36" s="73"/>
    </row>
    <row r="37" spans="1:32" ht="18" customHeight="1">
      <c r="A37" s="10">
        <f t="shared" si="0"/>
        <v>45528</v>
      </c>
      <c r="B37" s="10"/>
      <c r="C37" s="10"/>
      <c r="D37" s="10"/>
      <c r="E37" s="23">
        <f t="shared" si="1"/>
        <v>7</v>
      </c>
      <c r="F37" s="23"/>
      <c r="G37" s="28" t="s">
        <v>20</v>
      </c>
      <c r="H37" s="28"/>
      <c r="I37" s="28"/>
      <c r="J37" s="93" t="s">
        <v>33</v>
      </c>
      <c r="K37" s="93"/>
      <c r="L37" s="93"/>
      <c r="M37" s="85" t="s">
        <v>47</v>
      </c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D37" s="73">
        <f t="shared" si="2"/>
        <v>1</v>
      </c>
      <c r="AE37" s="73">
        <f t="shared" si="3"/>
        <v>1</v>
      </c>
      <c r="AF37" s="73"/>
    </row>
    <row r="38" spans="1:32" ht="18" customHeight="1">
      <c r="A38" s="10">
        <f t="shared" si="0"/>
        <v>45529</v>
      </c>
      <c r="B38" s="10"/>
      <c r="C38" s="10"/>
      <c r="D38" s="10"/>
      <c r="E38" s="23">
        <f t="shared" si="1"/>
        <v>1</v>
      </c>
      <c r="F38" s="23"/>
      <c r="G38" s="28" t="s">
        <v>20</v>
      </c>
      <c r="H38" s="28"/>
      <c r="I38" s="28"/>
      <c r="J38" s="93" t="s">
        <v>20</v>
      </c>
      <c r="K38" s="93"/>
      <c r="L38" s="93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D38" s="73">
        <f t="shared" si="2"/>
        <v>1</v>
      </c>
      <c r="AE38" s="73">
        <f t="shared" si="3"/>
        <v>1</v>
      </c>
      <c r="AF38" s="73"/>
    </row>
    <row r="39" spans="1:32" ht="18" customHeight="1">
      <c r="A39" s="10">
        <f t="shared" si="0"/>
        <v>45530</v>
      </c>
      <c r="B39" s="10"/>
      <c r="C39" s="10"/>
      <c r="D39" s="10"/>
      <c r="E39" s="23">
        <f t="shared" si="1"/>
        <v>2</v>
      </c>
      <c r="F39" s="23"/>
      <c r="G39" s="28" t="s">
        <v>33</v>
      </c>
      <c r="H39" s="28"/>
      <c r="I39" s="28"/>
      <c r="J39" s="93" t="s">
        <v>28</v>
      </c>
      <c r="K39" s="93"/>
      <c r="L39" s="93"/>
      <c r="M39" s="85" t="s">
        <v>44</v>
      </c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D39" s="73">
        <f t="shared" si="2"/>
        <v>0</v>
      </c>
      <c r="AE39" s="73">
        <f t="shared" si="3"/>
        <v>0</v>
      </c>
      <c r="AF39" s="73"/>
    </row>
    <row r="40" spans="1:32" ht="18" customHeight="1">
      <c r="A40" s="10">
        <f t="shared" si="0"/>
        <v>45531</v>
      </c>
      <c r="B40" s="10"/>
      <c r="C40" s="10"/>
      <c r="D40" s="10"/>
      <c r="E40" s="23">
        <f t="shared" si="1"/>
        <v>3</v>
      </c>
      <c r="F40" s="23"/>
      <c r="G40" s="28" t="s">
        <v>33</v>
      </c>
      <c r="H40" s="28"/>
      <c r="I40" s="28"/>
      <c r="J40" s="93" t="s">
        <v>33</v>
      </c>
      <c r="K40" s="93"/>
      <c r="L40" s="93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D40" s="73">
        <f t="shared" si="2"/>
        <v>0</v>
      </c>
      <c r="AE40" s="73">
        <f t="shared" si="3"/>
        <v>0</v>
      </c>
      <c r="AF40" s="73"/>
    </row>
    <row r="41" spans="1:32" ht="18" customHeight="1">
      <c r="A41" s="10">
        <f t="shared" si="0"/>
        <v>45532</v>
      </c>
      <c r="B41" s="10"/>
      <c r="C41" s="10"/>
      <c r="D41" s="10"/>
      <c r="E41" s="23">
        <f t="shared" si="1"/>
        <v>4</v>
      </c>
      <c r="F41" s="23"/>
      <c r="G41" s="28" t="s">
        <v>33</v>
      </c>
      <c r="H41" s="28"/>
      <c r="I41" s="28"/>
      <c r="J41" s="93" t="s">
        <v>33</v>
      </c>
      <c r="K41" s="93"/>
      <c r="L41" s="93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D41" s="73">
        <f t="shared" si="2"/>
        <v>0</v>
      </c>
      <c r="AE41" s="73">
        <f t="shared" si="3"/>
        <v>0</v>
      </c>
      <c r="AF41" s="73"/>
    </row>
    <row r="42" spans="1:32" ht="18" customHeight="1">
      <c r="A42" s="10">
        <f t="shared" si="0"/>
        <v>45533</v>
      </c>
      <c r="B42" s="10"/>
      <c r="C42" s="10"/>
      <c r="D42" s="10"/>
      <c r="E42" s="23">
        <f t="shared" si="1"/>
        <v>5</v>
      </c>
      <c r="F42" s="23"/>
      <c r="G42" s="28" t="s">
        <v>33</v>
      </c>
      <c r="H42" s="28"/>
      <c r="I42" s="28"/>
      <c r="J42" s="93" t="s">
        <v>33</v>
      </c>
      <c r="K42" s="93"/>
      <c r="L42" s="93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D42" s="73">
        <f t="shared" si="2"/>
        <v>0</v>
      </c>
      <c r="AE42" s="73">
        <f t="shared" si="3"/>
        <v>0</v>
      </c>
      <c r="AF42" s="73"/>
    </row>
    <row r="43" spans="1:32" ht="18" customHeight="1">
      <c r="A43" s="10">
        <f t="shared" si="0"/>
        <v>45534</v>
      </c>
      <c r="B43" s="10"/>
      <c r="C43" s="10"/>
      <c r="D43" s="10"/>
      <c r="E43" s="23">
        <f t="shared" si="1"/>
        <v>6</v>
      </c>
      <c r="F43" s="23"/>
      <c r="G43" s="28" t="s">
        <v>33</v>
      </c>
      <c r="H43" s="28"/>
      <c r="I43" s="28"/>
      <c r="J43" s="93" t="s">
        <v>33</v>
      </c>
      <c r="K43" s="93"/>
      <c r="L43" s="93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D43" s="73">
        <f t="shared" si="2"/>
        <v>0</v>
      </c>
      <c r="AE43" s="73">
        <f t="shared" si="3"/>
        <v>0</v>
      </c>
      <c r="AF43" s="73"/>
    </row>
    <row r="44" spans="1:32" ht="18" customHeight="1">
      <c r="A44" s="11">
        <f t="shared" si="0"/>
        <v>45535</v>
      </c>
      <c r="B44" s="11"/>
      <c r="C44" s="11"/>
      <c r="D44" s="11"/>
      <c r="E44" s="24">
        <f t="shared" si="1"/>
        <v>7</v>
      </c>
      <c r="F44" s="24"/>
      <c r="G44" s="28" t="s">
        <v>33</v>
      </c>
      <c r="H44" s="28"/>
      <c r="I44" s="28"/>
      <c r="J44" s="94" t="s">
        <v>33</v>
      </c>
      <c r="K44" s="94"/>
      <c r="L44" s="94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D44" s="73">
        <f t="shared" si="2"/>
        <v>1</v>
      </c>
      <c r="AE44" s="73">
        <f t="shared" si="3"/>
        <v>1</v>
      </c>
      <c r="AF44" s="73"/>
    </row>
    <row r="45" spans="1:32" ht="18" customHeight="1">
      <c r="A45" s="12" t="s">
        <v>7</v>
      </c>
      <c r="B45" s="12"/>
      <c r="C45" s="12"/>
      <c r="D45" s="12"/>
      <c r="E45" s="12"/>
      <c r="F45" s="12"/>
      <c r="G45" s="29">
        <f>COUNTA($G$14:$I$44)-COUNTIF($G$14:$I$44,"除外日")</f>
        <v>21</v>
      </c>
      <c r="H45" s="29"/>
      <c r="I45" s="29"/>
      <c r="J45" s="29">
        <f>IF(A5="月間現場閉所計画書","",COUNTA($J$14:$L$44)-COUNTIF($J$14:$L$44,"除外日"))</f>
        <v>21</v>
      </c>
      <c r="K45" s="29"/>
      <c r="L45" s="29"/>
      <c r="M45" s="45" t="str">
        <f>IF(A5="月間現場閉所計画書","※対象の土日の日数【計画時】："&amp;$W$50&amp;"日","※対象の土日の日数："&amp;$W$50&amp;"日")</f>
        <v>※対象の土日の日数：7日</v>
      </c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67"/>
      <c r="AD45" s="72"/>
      <c r="AE45" s="72"/>
      <c r="AF45" s="72"/>
    </row>
    <row r="46" spans="1:32" ht="18" customHeight="1">
      <c r="A46" s="13" t="s">
        <v>26</v>
      </c>
      <c r="B46" s="13"/>
      <c r="C46" s="13"/>
      <c r="D46" s="13"/>
      <c r="E46" s="13"/>
      <c r="F46" s="13"/>
      <c r="G46" s="30">
        <f>COUNTIF($G$14:$I$44,"作業日")</f>
        <v>15</v>
      </c>
      <c r="H46" s="30"/>
      <c r="I46" s="30"/>
      <c r="J46" s="30">
        <f>IF(A5="月間現場閉所計画書","",COUNTIF($J$14:$L$44,"作業日")+COUNTIF($J$14:$L$44,"振替作業日"))</f>
        <v>15</v>
      </c>
      <c r="K46" s="30"/>
      <c r="L46" s="30"/>
      <c r="M46" s="46" t="s">
        <v>42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68"/>
      <c r="AD46" s="72"/>
      <c r="AE46" s="72"/>
      <c r="AF46" s="72"/>
    </row>
    <row r="47" spans="1:32" ht="18" customHeight="1">
      <c r="A47" s="13" t="s">
        <v>27</v>
      </c>
      <c r="B47" s="13"/>
      <c r="C47" s="13"/>
      <c r="D47" s="13"/>
      <c r="E47" s="13"/>
      <c r="F47" s="13"/>
      <c r="G47" s="30">
        <f>COUNTIF($G$14:$I$44,"閉所日")</f>
        <v>6</v>
      </c>
      <c r="H47" s="30"/>
      <c r="I47" s="30"/>
      <c r="J47" s="30">
        <f>IF(A5="月間現場閉所計画書","",COUNTIF($J$14:$L$44,"閉所日")+COUNTIF($J$14:$L$44,"振替閉所日"))</f>
        <v>6</v>
      </c>
      <c r="K47" s="30"/>
      <c r="L47" s="30"/>
      <c r="M47" s="47" t="s">
        <v>37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69"/>
      <c r="AD47" s="72"/>
      <c r="AE47" s="72"/>
      <c r="AF47" s="72"/>
    </row>
    <row r="48" spans="1:32" ht="18" customHeight="1">
      <c r="A48" s="14" t="s">
        <v>31</v>
      </c>
      <c r="B48" s="14"/>
      <c r="C48" s="14"/>
      <c r="D48" s="14"/>
      <c r="E48" s="14"/>
      <c r="F48" s="14"/>
      <c r="G48" s="31">
        <f>IF(G45=0,0,ROUNDDOWN(G50,3))</f>
        <v>0.28499999999999998</v>
      </c>
      <c r="H48" s="31"/>
      <c r="I48" s="31"/>
      <c r="J48" s="31">
        <f>IF(A5="月間現場閉所計画書","",IF(J45=0,0,ROUNDDOWN(J50,3)))</f>
        <v>0.28499999999999998</v>
      </c>
      <c r="K48" s="31"/>
      <c r="L48" s="31"/>
      <c r="M48" s="48" t="s">
        <v>45</v>
      </c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64" t="str">
        <f>IF($J$48="","",IF($J$45=0,"達成",IF($J$48&gt;=0.285,"達成",IF($J$47&gt;=$W$50,"達成","未達成"))))</f>
        <v>達成</v>
      </c>
      <c r="AA48" s="64"/>
      <c r="AB48" s="70"/>
    </row>
    <row r="49" spans="7:32" ht="18" customHeight="1"/>
    <row r="50" spans="7:32" ht="18" customHeight="1">
      <c r="G50" s="32">
        <f>G47/G45</f>
        <v>0.2857142857142857</v>
      </c>
      <c r="H50" s="35"/>
      <c r="I50" s="35"/>
      <c r="J50" s="35">
        <f>J47/J45</f>
        <v>0.2857142857142857</v>
      </c>
      <c r="K50" s="35"/>
      <c r="L50" s="40"/>
      <c r="M50" s="49">
        <f>C7+2018</f>
        <v>2024</v>
      </c>
      <c r="N50" s="55"/>
      <c r="O50" s="55"/>
      <c r="P50" s="55"/>
      <c r="Q50" s="55" t="s">
        <v>8</v>
      </c>
      <c r="R50" s="58"/>
      <c r="S50" s="49">
        <f>G7</f>
        <v>8</v>
      </c>
      <c r="T50" s="55"/>
      <c r="U50" s="55" t="s">
        <v>25</v>
      </c>
      <c r="V50" s="58"/>
      <c r="W50" s="61">
        <f>IF(A5="月間現場閉所計画書",SUM(AD14:AD44),SUM(AE14:AE44))</f>
        <v>7</v>
      </c>
      <c r="X50" s="62"/>
      <c r="Y50" s="63"/>
      <c r="AD50" s="74"/>
      <c r="AE50" s="74"/>
      <c r="AF50" s="74"/>
    </row>
    <row r="51" spans="7:32" ht="18" customHeight="1">
      <c r="M51" s="50"/>
      <c r="N51" s="50"/>
      <c r="O51" s="50"/>
      <c r="P51" s="50"/>
      <c r="Q51" s="56"/>
      <c r="R51" s="56"/>
      <c r="S51" s="50"/>
      <c r="T51" s="50"/>
      <c r="U51" s="56"/>
      <c r="V51" s="56"/>
    </row>
    <row r="52" spans="7:32" ht="18" customHeight="1"/>
    <row r="53" spans="7:32" ht="18" customHeight="1"/>
    <row r="55" spans="7:32" ht="18" customHeight="1">
      <c r="Z55" s="65"/>
    </row>
  </sheetData>
  <sheetProtection password="B922" sheet="1" objects="1" scenarios="1"/>
  <mergeCells count="208">
    <mergeCell ref="S5:AB5"/>
    <mergeCell ref="M7:Q7"/>
    <mergeCell ref="R7:AB7"/>
    <mergeCell ref="M8:Q8"/>
    <mergeCell ref="R8:AB8"/>
    <mergeCell ref="A10:C10"/>
    <mergeCell ref="D10:P10"/>
    <mergeCell ref="Q10:S10"/>
    <mergeCell ref="T10:AB10"/>
    <mergeCell ref="A11:C11"/>
    <mergeCell ref="D11:P11"/>
    <mergeCell ref="Q11:S11"/>
    <mergeCell ref="T11:AB11"/>
    <mergeCell ref="A13:D13"/>
    <mergeCell ref="E13:F13"/>
    <mergeCell ref="G13:I13"/>
    <mergeCell ref="J13:L13"/>
    <mergeCell ref="M13:AB13"/>
    <mergeCell ref="AD13:AH13"/>
    <mergeCell ref="A14:D14"/>
    <mergeCell ref="E14:F14"/>
    <mergeCell ref="G14:I14"/>
    <mergeCell ref="J14:L14"/>
    <mergeCell ref="M14:AB14"/>
    <mergeCell ref="A15:D15"/>
    <mergeCell ref="E15:F15"/>
    <mergeCell ref="G15:I15"/>
    <mergeCell ref="J15:L15"/>
    <mergeCell ref="M15:AB15"/>
    <mergeCell ref="A16:D16"/>
    <mergeCell ref="E16:F16"/>
    <mergeCell ref="G16:I16"/>
    <mergeCell ref="J16:L16"/>
    <mergeCell ref="M16:AB16"/>
    <mergeCell ref="A17:D17"/>
    <mergeCell ref="E17:F17"/>
    <mergeCell ref="G17:I17"/>
    <mergeCell ref="J17:L17"/>
    <mergeCell ref="M17:AB17"/>
    <mergeCell ref="A18:D18"/>
    <mergeCell ref="E18:F18"/>
    <mergeCell ref="G18:I18"/>
    <mergeCell ref="J18:L18"/>
    <mergeCell ref="M18:AB18"/>
    <mergeCell ref="A19:D19"/>
    <mergeCell ref="E19:F19"/>
    <mergeCell ref="G19:I19"/>
    <mergeCell ref="J19:L19"/>
    <mergeCell ref="M19:AB19"/>
    <mergeCell ref="A20:D20"/>
    <mergeCell ref="E20:F20"/>
    <mergeCell ref="G20:I20"/>
    <mergeCell ref="J20:L20"/>
    <mergeCell ref="M20:AB20"/>
    <mergeCell ref="A21:D21"/>
    <mergeCell ref="E21:F21"/>
    <mergeCell ref="G21:I21"/>
    <mergeCell ref="J21:L21"/>
    <mergeCell ref="M21:AB21"/>
    <mergeCell ref="A22:D22"/>
    <mergeCell ref="E22:F22"/>
    <mergeCell ref="G22:I22"/>
    <mergeCell ref="J22:L22"/>
    <mergeCell ref="M22:AB22"/>
    <mergeCell ref="A23:D23"/>
    <mergeCell ref="E23:F23"/>
    <mergeCell ref="G23:I23"/>
    <mergeCell ref="J23:L23"/>
    <mergeCell ref="M23:AB23"/>
    <mergeCell ref="A24:D24"/>
    <mergeCell ref="E24:F24"/>
    <mergeCell ref="G24:I24"/>
    <mergeCell ref="J24:L24"/>
    <mergeCell ref="M24:AB24"/>
    <mergeCell ref="A25:D25"/>
    <mergeCell ref="E25:F25"/>
    <mergeCell ref="G25:I25"/>
    <mergeCell ref="J25:L25"/>
    <mergeCell ref="M25:AB25"/>
    <mergeCell ref="A26:D26"/>
    <mergeCell ref="E26:F26"/>
    <mergeCell ref="G26:I26"/>
    <mergeCell ref="J26:L26"/>
    <mergeCell ref="M26:AB26"/>
    <mergeCell ref="A27:D27"/>
    <mergeCell ref="E27:F27"/>
    <mergeCell ref="G27:I27"/>
    <mergeCell ref="J27:L27"/>
    <mergeCell ref="M27:AB27"/>
    <mergeCell ref="A28:D28"/>
    <mergeCell ref="E28:F28"/>
    <mergeCell ref="G28:I28"/>
    <mergeCell ref="J28:L28"/>
    <mergeCell ref="M28:AB28"/>
    <mergeCell ref="A29:D29"/>
    <mergeCell ref="E29:F29"/>
    <mergeCell ref="G29:I29"/>
    <mergeCell ref="J29:L29"/>
    <mergeCell ref="M29:AB29"/>
    <mergeCell ref="A30:D30"/>
    <mergeCell ref="E30:F30"/>
    <mergeCell ref="G30:I30"/>
    <mergeCell ref="J30:L30"/>
    <mergeCell ref="M30:AB30"/>
    <mergeCell ref="A31:D31"/>
    <mergeCell ref="E31:F31"/>
    <mergeCell ref="G31:I31"/>
    <mergeCell ref="J31:L31"/>
    <mergeCell ref="M31:AB31"/>
    <mergeCell ref="A32:D32"/>
    <mergeCell ref="E32:F32"/>
    <mergeCell ref="G32:I32"/>
    <mergeCell ref="J32:L32"/>
    <mergeCell ref="M32:AB32"/>
    <mergeCell ref="A33:D33"/>
    <mergeCell ref="E33:F33"/>
    <mergeCell ref="G33:I33"/>
    <mergeCell ref="J33:L33"/>
    <mergeCell ref="M33:AB33"/>
    <mergeCell ref="A34:D34"/>
    <mergeCell ref="E34:F34"/>
    <mergeCell ref="G34:I34"/>
    <mergeCell ref="J34:L34"/>
    <mergeCell ref="M34:AB34"/>
    <mergeCell ref="A35:D35"/>
    <mergeCell ref="E35:F35"/>
    <mergeCell ref="G35:I35"/>
    <mergeCell ref="J35:L35"/>
    <mergeCell ref="M35:AB35"/>
    <mergeCell ref="A36:D36"/>
    <mergeCell ref="E36:F36"/>
    <mergeCell ref="G36:I36"/>
    <mergeCell ref="J36:L36"/>
    <mergeCell ref="M36:AB36"/>
    <mergeCell ref="A37:D37"/>
    <mergeCell ref="E37:F37"/>
    <mergeCell ref="G37:I37"/>
    <mergeCell ref="J37:L37"/>
    <mergeCell ref="M37:AB37"/>
    <mergeCell ref="A38:D38"/>
    <mergeCell ref="E38:F38"/>
    <mergeCell ref="G38:I38"/>
    <mergeCell ref="J38:L38"/>
    <mergeCell ref="M38:AB38"/>
    <mergeCell ref="A39:D39"/>
    <mergeCell ref="E39:F39"/>
    <mergeCell ref="G39:I39"/>
    <mergeCell ref="J39:L39"/>
    <mergeCell ref="M39:AB39"/>
    <mergeCell ref="A40:D40"/>
    <mergeCell ref="E40:F40"/>
    <mergeCell ref="G40:I40"/>
    <mergeCell ref="J40:L40"/>
    <mergeCell ref="M40:AB40"/>
    <mergeCell ref="A41:D41"/>
    <mergeCell ref="E41:F41"/>
    <mergeCell ref="G41:I41"/>
    <mergeCell ref="J41:L41"/>
    <mergeCell ref="M41:AB41"/>
    <mergeCell ref="A42:D42"/>
    <mergeCell ref="E42:F42"/>
    <mergeCell ref="G42:I42"/>
    <mergeCell ref="J42:L42"/>
    <mergeCell ref="M42:AB42"/>
    <mergeCell ref="A43:D43"/>
    <mergeCell ref="E43:F43"/>
    <mergeCell ref="G43:I43"/>
    <mergeCell ref="J43:L43"/>
    <mergeCell ref="M43:AB43"/>
    <mergeCell ref="A44:D44"/>
    <mergeCell ref="E44:F44"/>
    <mergeCell ref="G44:I44"/>
    <mergeCell ref="J44:L44"/>
    <mergeCell ref="M44:AB44"/>
    <mergeCell ref="A45:F45"/>
    <mergeCell ref="G45:I45"/>
    <mergeCell ref="J45:L45"/>
    <mergeCell ref="M45:AB45"/>
    <mergeCell ref="AD45:AF45"/>
    <mergeCell ref="A46:F46"/>
    <mergeCell ref="G46:I46"/>
    <mergeCell ref="J46:L46"/>
    <mergeCell ref="M46:AB46"/>
    <mergeCell ref="AD46:AF46"/>
    <mergeCell ref="A47:F47"/>
    <mergeCell ref="G47:I47"/>
    <mergeCell ref="J47:L47"/>
    <mergeCell ref="M47:AB47"/>
    <mergeCell ref="AD47:AF47"/>
    <mergeCell ref="A48:F48"/>
    <mergeCell ref="G48:I48"/>
    <mergeCell ref="J48:L48"/>
    <mergeCell ref="M48:Y48"/>
    <mergeCell ref="Z48:AB48"/>
    <mergeCell ref="G50:I50"/>
    <mergeCell ref="J50:L50"/>
    <mergeCell ref="M50:P50"/>
    <mergeCell ref="Q50:R50"/>
    <mergeCell ref="S50:T50"/>
    <mergeCell ref="U50:V50"/>
    <mergeCell ref="W50:Y50"/>
    <mergeCell ref="AD50:AF50"/>
    <mergeCell ref="A5:R6"/>
    <mergeCell ref="A7:B8"/>
    <mergeCell ref="C7:D8"/>
    <mergeCell ref="E7:F8"/>
    <mergeCell ref="G7:H8"/>
    <mergeCell ref="I7:J8"/>
  </mergeCells>
  <phoneticPr fontId="1" type="Hiragana"/>
  <conditionalFormatting sqref="A14:D44">
    <cfRule type="expression" dxfId="3" priority="3">
      <formula>WEEKDAY(E14)=7</formula>
    </cfRule>
    <cfRule type="expression" dxfId="2" priority="4">
      <formula>WEEKDAY(E14)=1</formula>
    </cfRule>
  </conditionalFormatting>
  <conditionalFormatting sqref="E14:F44">
    <cfRule type="expression" dxfId="1" priority="2">
      <formula>WEEKDAY(E14)=1</formula>
    </cfRule>
    <cfRule type="expression" dxfId="0" priority="1">
      <formula>WEEKDAY(E14)=7</formula>
    </cfRule>
  </conditionalFormatting>
  <dataValidations count="3">
    <dataValidation type="list" allowBlank="1" showDropDown="0" showInputMessage="1" showErrorMessage="1" sqref="G14:I44">
      <formula1>"作業日,閉所日,除外日"</formula1>
    </dataValidation>
    <dataValidation type="list" allowBlank="1" showDropDown="0" showInputMessage="1" showErrorMessage="1" sqref="A5:R6">
      <formula1>"月間現場閉所計画書,月間現場閉所実施報告書"</formula1>
    </dataValidation>
    <dataValidation type="list" allowBlank="1" showDropDown="0" showInputMessage="1" showErrorMessage="1" sqref="J14:L44">
      <formula1>"作業日,閉所日,除外日,振替作業日,振替閉所日"</formula1>
    </dataValidation>
  </dataValidations>
  <pageMargins left="0.78740157480314954" right="0" top="0.39370078740157477" bottom="0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計画書・実施報告書</vt:lpstr>
      <vt:lpstr>計画書 (記入例)</vt:lpstr>
      <vt:lpstr xml:space="preserve">実施報告書 (記入例) </vt:lpstr>
    </vt:vector>
  </TitlesOfParts>
  <Company>HP Inc.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前仲 恭介</dc:creator>
  <cp:lastModifiedBy>前仲 恭介</cp:lastModifiedBy>
  <dcterms:created xsi:type="dcterms:W3CDTF">2024-03-18T05:08:38Z</dcterms:created>
  <dcterms:modified xsi:type="dcterms:W3CDTF">2026-01-28T01:36:19Z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2026-01-28T01:36:19Z</vt:filetime>
  </property>
</Properties>
</file>